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9001"/>
  <workbookPr/>
  <mc:AlternateContent xmlns:mc="http://schemas.openxmlformats.org/markup-compatibility/2006">
    <mc:Choice Requires="x15">
      <x15ac:absPath xmlns:x15ac="http://schemas.microsoft.com/office/spreadsheetml/2010/11/ac" url="Z:\1. Zamówienia publiczne DUW\Przetargi 2018\3. Legnica III\Legnica v3 08.02.2018\"/>
    </mc:Choice>
  </mc:AlternateContent>
  <bookViews>
    <workbookView xWindow="0" yWindow="0" windowWidth="28800" windowHeight="12705" activeTab="1"/>
  </bookViews>
  <sheets>
    <sheet name="Zestawienie kosztów mebli" sheetId="1" r:id="rId1"/>
    <sheet name="kosztorys ofertowy" sheetId="2" r:id="rId2"/>
  </sheets>
  <externalReferences>
    <externalReference r:id="rId3"/>
  </externalReferences>
  <definedNames>
    <definedName name="_GoBack" localSheetId="1">'kosztorys ofertowy'!$B$50</definedName>
    <definedName name="_GoBack" localSheetId="0">'Zestawienie kosztów mebli'!$B$134</definedName>
    <definedName name="Excel_BuiltIn_Print_Area" localSheetId="1">'kosztorys ofertowy'!$A$1:$G$20</definedName>
    <definedName name="Excel_BuiltIn_Print_Area">'Zestawienie kosztów mebli'!$A$42:$I$61</definedName>
    <definedName name="Excel_BuiltIn_Print_Area_1" localSheetId="1">'kosztorys ofertowy'!$A$1:$G$20</definedName>
    <definedName name="Excel_BuiltIn_Print_Area_1">'Zestawienie kosztów mebli'!$A$42:$I$61</definedName>
    <definedName name="Excel_BuiltIn_Print_Area_1_1" localSheetId="1">'kosztorys ofertowy'!$A$1:$G$278</definedName>
    <definedName name="Excel_BuiltIn_Print_Area_1_1">'Zestawienie kosztów mebli'!$A$42:$I$369</definedName>
    <definedName name="Excel_BuiltIn_Print_Area_1_1_1" localSheetId="1">'kosztorys ofertowy'!$A$1:$G$20</definedName>
    <definedName name="Excel_BuiltIn_Print_Area_1_1_1">'Zestawienie kosztów mebli'!$A$42:$I$61</definedName>
    <definedName name="Excel_BuiltIn_Print_Area_1_1_1_1" localSheetId="1">'kosztorys ofertowy'!$A$1:$G$278</definedName>
    <definedName name="Excel_BuiltIn_Print_Area_1_1_1_1">'Zestawienie kosztów mebli'!$A$42:$I$369</definedName>
    <definedName name="Excel_BuiltIn_Print_Area_1_1_1_1_1" localSheetId="1">'kosztorys ofertowy'!$A$1:$G$278</definedName>
    <definedName name="Excel_BuiltIn_Print_Area_1_1_1_1_1">'Zestawienie kosztów mebli'!$A$42:$G$369</definedName>
    <definedName name="Excel_BuiltIn_Print_Area_1_1_1_1_1_1" localSheetId="1">'kosztorys ofertowy'!$A$1:$G$20</definedName>
    <definedName name="Excel_BuiltIn_Print_Area_1_1_1_1_1_1">'Zestawienie kosztów mebli'!$A$42:$G$61</definedName>
    <definedName name="Excel_BuiltIn_Print_Area_1_1_1_1_1_1_1" localSheetId="1">'kosztorys ofertowy'!$A$1:$G$20</definedName>
    <definedName name="Excel_BuiltIn_Print_Area_1_1_1_1_1_1_1">'Zestawienie kosztów mebli'!$A$42:$G$61</definedName>
    <definedName name="Excel_BuiltIn_Print_Area_1_1_1_1_1_1_1_1" localSheetId="1">'kosztorys ofertowy'!$A$1:$G$20</definedName>
    <definedName name="Excel_BuiltIn_Print_Area_1_1_1_1_1_1_1_1">'Zestawienie kosztów mebli'!$A$42:$G$61</definedName>
    <definedName name="fund">'[1]PE '!$D$113:$D$116</definedName>
    <definedName name="grupapr">'[1]PE '!$A$129:$A$150</definedName>
    <definedName name="_xlnm.Print_Area" localSheetId="1">'kosztorys ofertowy'!$A$1:$G$327</definedName>
    <definedName name="_xlnm.Print_Area" localSheetId="0">'Zestawienie kosztów mebli'!$A$1:$N$418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326" i="2" l="1"/>
  <c r="F327" i="2" s="1"/>
  <c r="F321" i="2"/>
  <c r="G321" i="2" s="1"/>
  <c r="F320" i="2"/>
  <c r="G320" i="2" s="1"/>
  <c r="F319" i="2"/>
  <c r="G319" i="2" s="1"/>
  <c r="F318" i="2"/>
  <c r="G318" i="2" s="1"/>
  <c r="F317" i="2"/>
  <c r="G317" i="2" s="1"/>
  <c r="F316" i="2"/>
  <c r="G316" i="2" s="1"/>
  <c r="F315" i="2"/>
  <c r="G315" i="2" s="1"/>
  <c r="F314" i="2"/>
  <c r="G314" i="2" s="1"/>
  <c r="F313" i="2"/>
  <c r="G313" i="2" s="1"/>
  <c r="F304" i="2"/>
  <c r="F305" i="2" s="1"/>
  <c r="F299" i="2"/>
  <c r="G299" i="2" s="1"/>
  <c r="F298" i="2"/>
  <c r="G298" i="2" s="1"/>
  <c r="F297" i="2"/>
  <c r="G297" i="2" s="1"/>
  <c r="F296" i="2"/>
  <c r="G296" i="2" s="1"/>
  <c r="F295" i="2"/>
  <c r="G295" i="2" s="1"/>
  <c r="F294" i="2"/>
  <c r="G294" i="2" s="1"/>
  <c r="F286" i="2"/>
  <c r="G286" i="2" s="1"/>
  <c r="F285" i="2"/>
  <c r="G285" i="2" s="1"/>
  <c r="F276" i="2"/>
  <c r="F271" i="2"/>
  <c r="G271" i="2" s="1"/>
  <c r="F270" i="2"/>
  <c r="G270" i="2" s="1"/>
  <c r="F269" i="2"/>
  <c r="G269" i="2" s="1"/>
  <c r="F268" i="2"/>
  <c r="G268" i="2" s="1"/>
  <c r="F267" i="2"/>
  <c r="G267" i="2" s="1"/>
  <c r="F260" i="2"/>
  <c r="F261" i="2" s="1"/>
  <c r="F256" i="2"/>
  <c r="F257" i="2" s="1"/>
  <c r="F251" i="2"/>
  <c r="G251" i="2" s="1"/>
  <c r="F250" i="2"/>
  <c r="G250" i="2" s="1"/>
  <c r="F249" i="2"/>
  <c r="G249" i="2" s="1"/>
  <c r="F248" i="2"/>
  <c r="G248" i="2" s="1"/>
  <c r="F247" i="2"/>
  <c r="G247" i="2" s="1"/>
  <c r="F246" i="2"/>
  <c r="G246" i="2" s="1"/>
  <c r="F245" i="2"/>
  <c r="G245" i="2" s="1"/>
  <c r="F244" i="2"/>
  <c r="G244" i="2" s="1"/>
  <c r="F243" i="2"/>
  <c r="G243" i="2" s="1"/>
  <c r="F242" i="2"/>
  <c r="G242" i="2" s="1"/>
  <c r="F241" i="2"/>
  <c r="G241" i="2" s="1"/>
  <c r="F197" i="2"/>
  <c r="F198" i="2" s="1"/>
  <c r="F193" i="2"/>
  <c r="G193" i="2" s="1"/>
  <c r="F192" i="2"/>
  <c r="G192" i="2" s="1"/>
  <c r="F187" i="2"/>
  <c r="G187" i="2" s="1"/>
  <c r="F186" i="2"/>
  <c r="G186" i="2" s="1"/>
  <c r="F185" i="2"/>
  <c r="G185" i="2" s="1"/>
  <c r="F184" i="2"/>
  <c r="G184" i="2" s="1"/>
  <c r="F183" i="2"/>
  <c r="G183" i="2" s="1"/>
  <c r="F182" i="2"/>
  <c r="G182" i="2" s="1"/>
  <c r="F181" i="2"/>
  <c r="F164" i="2"/>
  <c r="F165" i="2" s="1"/>
  <c r="F160" i="2"/>
  <c r="G160" i="2" s="1"/>
  <c r="F159" i="2"/>
  <c r="G159" i="2" s="1"/>
  <c r="F154" i="2"/>
  <c r="G154" i="2" s="1"/>
  <c r="F153" i="2"/>
  <c r="G153" i="2" s="1"/>
  <c r="F152" i="2"/>
  <c r="G152" i="2" s="1"/>
  <c r="F151" i="2"/>
  <c r="G151" i="2" s="1"/>
  <c r="F150" i="2"/>
  <c r="G150" i="2" s="1"/>
  <c r="F149" i="2"/>
  <c r="G149" i="2" s="1"/>
  <c r="F148" i="2"/>
  <c r="G148" i="2" s="1"/>
  <c r="F131" i="2"/>
  <c r="F132" i="2" s="1"/>
  <c r="F127" i="2"/>
  <c r="G127" i="2" s="1"/>
  <c r="F126" i="2"/>
  <c r="G126" i="2" s="1"/>
  <c r="F121" i="2"/>
  <c r="G121" i="2" s="1"/>
  <c r="F120" i="2"/>
  <c r="G120" i="2" s="1"/>
  <c r="F119" i="2"/>
  <c r="G119" i="2" s="1"/>
  <c r="F118" i="2"/>
  <c r="G118" i="2" s="1"/>
  <c r="F117" i="2"/>
  <c r="G117" i="2" s="1"/>
  <c r="F116" i="2"/>
  <c r="G116" i="2" s="1"/>
  <c r="F115" i="2"/>
  <c r="F100" i="2"/>
  <c r="F101" i="2" s="1"/>
  <c r="F96" i="2"/>
  <c r="G96" i="2" s="1"/>
  <c r="F95" i="2"/>
  <c r="G95" i="2" s="1"/>
  <c r="F90" i="2"/>
  <c r="G90" i="2" s="1"/>
  <c r="F89" i="2"/>
  <c r="G89" i="2" s="1"/>
  <c r="F88" i="2"/>
  <c r="G88" i="2" s="1"/>
  <c r="F87" i="2"/>
  <c r="G87" i="2" s="1"/>
  <c r="F86" i="2"/>
  <c r="G86" i="2" s="1"/>
  <c r="F85" i="2"/>
  <c r="G85" i="2" s="1"/>
  <c r="F84" i="2"/>
  <c r="G84" i="2" s="1"/>
  <c r="F208" i="2"/>
  <c r="G208" i="2" s="1"/>
  <c r="F207" i="2"/>
  <c r="G207" i="2" s="1"/>
  <c r="F206" i="2"/>
  <c r="G206" i="2" s="1"/>
  <c r="F205" i="2"/>
  <c r="G205" i="2" s="1"/>
  <c r="F204" i="2"/>
  <c r="G204" i="2" s="1"/>
  <c r="F203" i="2"/>
  <c r="G203" i="2" s="1"/>
  <c r="F202" i="2"/>
  <c r="G202" i="2" s="1"/>
  <c r="F28" i="2"/>
  <c r="F33" i="2"/>
  <c r="F34" i="2" s="1"/>
  <c r="F27" i="2"/>
  <c r="F19" i="2"/>
  <c r="G19" i="2" s="1"/>
  <c r="F18" i="2"/>
  <c r="G18" i="2" s="1"/>
  <c r="F14" i="2"/>
  <c r="G14" i="2" s="1"/>
  <c r="G15" i="2" s="1"/>
  <c r="F9" i="2"/>
  <c r="G9" i="2" s="1"/>
  <c r="F8" i="2"/>
  <c r="G8" i="2" s="1"/>
  <c r="F7" i="2"/>
  <c r="G7" i="2" s="1"/>
  <c r="F6" i="2"/>
  <c r="G6" i="2" s="1"/>
  <c r="M417" i="1"/>
  <c r="N417" i="1" s="1"/>
  <c r="N418" i="1" s="1"/>
  <c r="F417" i="1"/>
  <c r="G417" i="1" s="1"/>
  <c r="M412" i="1"/>
  <c r="N412" i="1" s="1"/>
  <c r="M411" i="1"/>
  <c r="N411" i="1" s="1"/>
  <c r="M410" i="1"/>
  <c r="N410" i="1" s="1"/>
  <c r="M409" i="1"/>
  <c r="N409" i="1" s="1"/>
  <c r="M408" i="1"/>
  <c r="N408" i="1" s="1"/>
  <c r="M407" i="1"/>
  <c r="N407" i="1" s="1"/>
  <c r="M406" i="1"/>
  <c r="N406" i="1" s="1"/>
  <c r="M405" i="1"/>
  <c r="N405" i="1" s="1"/>
  <c r="M404" i="1"/>
  <c r="N404" i="1" s="1"/>
  <c r="F412" i="1"/>
  <c r="G412" i="1" s="1"/>
  <c r="F411" i="1"/>
  <c r="G411" i="1" s="1"/>
  <c r="F410" i="1"/>
  <c r="G410" i="1" s="1"/>
  <c r="F409" i="1"/>
  <c r="G409" i="1" s="1"/>
  <c r="F408" i="1"/>
  <c r="G408" i="1" s="1"/>
  <c r="F407" i="1"/>
  <c r="G407" i="1" s="1"/>
  <c r="F406" i="1"/>
  <c r="G406" i="1" s="1"/>
  <c r="F405" i="1"/>
  <c r="G405" i="1" s="1"/>
  <c r="F404" i="1"/>
  <c r="G404" i="1" s="1"/>
  <c r="M395" i="1"/>
  <c r="N395" i="1" s="1"/>
  <c r="F395" i="1"/>
  <c r="G395" i="1" s="1"/>
  <c r="M390" i="1"/>
  <c r="N390" i="1" s="1"/>
  <c r="M389" i="1"/>
  <c r="N389" i="1" s="1"/>
  <c r="M388" i="1"/>
  <c r="N388" i="1" s="1"/>
  <c r="M387" i="1"/>
  <c r="N387" i="1" s="1"/>
  <c r="M386" i="1"/>
  <c r="N386" i="1" s="1"/>
  <c r="M385" i="1"/>
  <c r="N385" i="1" s="1"/>
  <c r="F390" i="1"/>
  <c r="G390" i="1" s="1"/>
  <c r="F389" i="1"/>
  <c r="G389" i="1" s="1"/>
  <c r="F388" i="1"/>
  <c r="G388" i="1" s="1"/>
  <c r="F387" i="1"/>
  <c r="G387" i="1" s="1"/>
  <c r="F386" i="1"/>
  <c r="G386" i="1" s="1"/>
  <c r="F385" i="1"/>
  <c r="G385" i="1" s="1"/>
  <c r="M377" i="1"/>
  <c r="N377" i="1" s="1"/>
  <c r="M376" i="1"/>
  <c r="F377" i="1"/>
  <c r="G377" i="1" s="1"/>
  <c r="F376" i="1"/>
  <c r="G376" i="1" s="1"/>
  <c r="M367" i="1"/>
  <c r="N367" i="1" s="1"/>
  <c r="M362" i="1"/>
  <c r="N362" i="1" s="1"/>
  <c r="M361" i="1"/>
  <c r="N361" i="1" s="1"/>
  <c r="M360" i="1"/>
  <c r="N360" i="1" s="1"/>
  <c r="M359" i="1"/>
  <c r="N359" i="1" s="1"/>
  <c r="M358" i="1"/>
  <c r="N358" i="1" s="1"/>
  <c r="M352" i="1"/>
  <c r="N352" i="1" s="1"/>
  <c r="M348" i="1"/>
  <c r="N348" i="1" s="1"/>
  <c r="F367" i="1"/>
  <c r="G367" i="1" s="1"/>
  <c r="F362" i="1"/>
  <c r="G362" i="1" s="1"/>
  <c r="F361" i="1"/>
  <c r="G361" i="1" s="1"/>
  <c r="F360" i="1"/>
  <c r="G360" i="1" s="1"/>
  <c r="F359" i="1"/>
  <c r="G359" i="1" s="1"/>
  <c r="F358" i="1"/>
  <c r="G358" i="1" s="1"/>
  <c r="F352" i="1"/>
  <c r="G352" i="1" s="1"/>
  <c r="F348" i="1"/>
  <c r="G348" i="1" s="1"/>
  <c r="G349" i="1" s="1"/>
  <c r="M343" i="1"/>
  <c r="N343" i="1" s="1"/>
  <c r="M342" i="1"/>
  <c r="N342" i="1" s="1"/>
  <c r="M341" i="1"/>
  <c r="N341" i="1" s="1"/>
  <c r="M340" i="1"/>
  <c r="N340" i="1" s="1"/>
  <c r="M339" i="1"/>
  <c r="N339" i="1" s="1"/>
  <c r="M338" i="1"/>
  <c r="N338" i="1" s="1"/>
  <c r="M337" i="1"/>
  <c r="N337" i="1" s="1"/>
  <c r="M336" i="1"/>
  <c r="N336" i="1" s="1"/>
  <c r="M335" i="1"/>
  <c r="N335" i="1" s="1"/>
  <c r="M334" i="1"/>
  <c r="N334" i="1" s="1"/>
  <c r="M333" i="1"/>
  <c r="N333" i="1" s="1"/>
  <c r="F343" i="1"/>
  <c r="G343" i="1" s="1"/>
  <c r="F342" i="1"/>
  <c r="G342" i="1" s="1"/>
  <c r="F341" i="1"/>
  <c r="G341" i="1" s="1"/>
  <c r="F340" i="1"/>
  <c r="G340" i="1" s="1"/>
  <c r="F339" i="1"/>
  <c r="G339" i="1" s="1"/>
  <c r="F338" i="1"/>
  <c r="G338" i="1" s="1"/>
  <c r="F337" i="1"/>
  <c r="G337" i="1" s="1"/>
  <c r="F336" i="1"/>
  <c r="G336" i="1" s="1"/>
  <c r="F335" i="1"/>
  <c r="G335" i="1" s="1"/>
  <c r="F334" i="1"/>
  <c r="G334" i="1" s="1"/>
  <c r="F333" i="1"/>
  <c r="G333" i="1" s="1"/>
  <c r="M303" i="1"/>
  <c r="N303" i="1" s="1"/>
  <c r="F303" i="1"/>
  <c r="G303" i="1" s="1"/>
  <c r="G304" i="1" s="1"/>
  <c r="M299" i="1"/>
  <c r="N299" i="1" s="1"/>
  <c r="M298" i="1"/>
  <c r="N298" i="1" s="1"/>
  <c r="F299" i="1"/>
  <c r="G299" i="1" s="1"/>
  <c r="F298" i="1"/>
  <c r="G298" i="1" s="1"/>
  <c r="M293" i="1"/>
  <c r="N293" i="1" s="1"/>
  <c r="M292" i="1"/>
  <c r="N292" i="1" s="1"/>
  <c r="M291" i="1"/>
  <c r="N291" i="1" s="1"/>
  <c r="M290" i="1"/>
  <c r="N290" i="1" s="1"/>
  <c r="M289" i="1"/>
  <c r="N289" i="1" s="1"/>
  <c r="M288" i="1"/>
  <c r="N288" i="1" s="1"/>
  <c r="M287" i="1"/>
  <c r="N287" i="1" s="1"/>
  <c r="F293" i="1"/>
  <c r="G293" i="1" s="1"/>
  <c r="F292" i="1"/>
  <c r="G292" i="1" s="1"/>
  <c r="F291" i="1"/>
  <c r="G291" i="1" s="1"/>
  <c r="F290" i="1"/>
  <c r="G290" i="1" s="1"/>
  <c r="F289" i="1"/>
  <c r="G289" i="1" s="1"/>
  <c r="F288" i="1"/>
  <c r="G288" i="1" s="1"/>
  <c r="F287" i="1"/>
  <c r="G287" i="1" s="1"/>
  <c r="M270" i="1"/>
  <c r="N270" i="1" s="1"/>
  <c r="F270" i="1"/>
  <c r="G270" i="1" s="1"/>
  <c r="M266" i="1"/>
  <c r="N266" i="1" s="1"/>
  <c r="M265" i="1"/>
  <c r="N265" i="1" s="1"/>
  <c r="F266" i="1"/>
  <c r="G266" i="1" s="1"/>
  <c r="F265" i="1"/>
  <c r="G265" i="1" s="1"/>
  <c r="M260" i="1"/>
  <c r="N260" i="1" s="1"/>
  <c r="M259" i="1"/>
  <c r="N259" i="1" s="1"/>
  <c r="M258" i="1"/>
  <c r="N258" i="1" s="1"/>
  <c r="M257" i="1"/>
  <c r="N257" i="1" s="1"/>
  <c r="M256" i="1"/>
  <c r="N256" i="1" s="1"/>
  <c r="M255" i="1"/>
  <c r="N255" i="1" s="1"/>
  <c r="M254" i="1"/>
  <c r="N254" i="1" s="1"/>
  <c r="F260" i="1"/>
  <c r="G260" i="1" s="1"/>
  <c r="F259" i="1"/>
  <c r="G259" i="1" s="1"/>
  <c r="F258" i="1"/>
  <c r="G258" i="1" s="1"/>
  <c r="F257" i="1"/>
  <c r="G257" i="1" s="1"/>
  <c r="F256" i="1"/>
  <c r="G256" i="1" s="1"/>
  <c r="F255" i="1"/>
  <c r="G255" i="1" s="1"/>
  <c r="F254" i="1"/>
  <c r="G254" i="1" s="1"/>
  <c r="M237" i="1"/>
  <c r="N237" i="1" s="1"/>
  <c r="F237" i="1"/>
  <c r="G237" i="1" s="1"/>
  <c r="G238" i="1" s="1"/>
  <c r="M233" i="1"/>
  <c r="N233" i="1" s="1"/>
  <c r="M232" i="1"/>
  <c r="N232" i="1" s="1"/>
  <c r="F233" i="1"/>
  <c r="G233" i="1" s="1"/>
  <c r="F232" i="1"/>
  <c r="G232" i="1" s="1"/>
  <c r="M227" i="1"/>
  <c r="N227" i="1" s="1"/>
  <c r="M226" i="1"/>
  <c r="N226" i="1" s="1"/>
  <c r="M225" i="1"/>
  <c r="N225" i="1" s="1"/>
  <c r="M224" i="1"/>
  <c r="N224" i="1" s="1"/>
  <c r="M223" i="1"/>
  <c r="N223" i="1" s="1"/>
  <c r="M222" i="1"/>
  <c r="N222" i="1" s="1"/>
  <c r="M221" i="1"/>
  <c r="N221" i="1" s="1"/>
  <c r="F227" i="1"/>
  <c r="G227" i="1" s="1"/>
  <c r="F226" i="1"/>
  <c r="G226" i="1" s="1"/>
  <c r="F225" i="1"/>
  <c r="G225" i="1" s="1"/>
  <c r="F224" i="1"/>
  <c r="G224" i="1" s="1"/>
  <c r="F223" i="1"/>
  <c r="G223" i="1" s="1"/>
  <c r="F222" i="1"/>
  <c r="F221" i="1"/>
  <c r="G221" i="1" s="1"/>
  <c r="F206" i="1"/>
  <c r="G206" i="1" s="1"/>
  <c r="M206" i="1"/>
  <c r="N206" i="1" s="1"/>
  <c r="M202" i="1"/>
  <c r="N202" i="1" s="1"/>
  <c r="M201" i="1"/>
  <c r="N201" i="1" s="1"/>
  <c r="F202" i="1"/>
  <c r="G202" i="1" s="1"/>
  <c r="F201" i="1"/>
  <c r="M196" i="1"/>
  <c r="N196" i="1" s="1"/>
  <c r="M195" i="1"/>
  <c r="N195" i="1" s="1"/>
  <c r="M194" i="1"/>
  <c r="N194" i="1" s="1"/>
  <c r="M193" i="1"/>
  <c r="N193" i="1" s="1"/>
  <c r="M192" i="1"/>
  <c r="N192" i="1" s="1"/>
  <c r="M191" i="1"/>
  <c r="N191" i="1" s="1"/>
  <c r="M190" i="1"/>
  <c r="N190" i="1" s="1"/>
  <c r="F196" i="1"/>
  <c r="G196" i="1" s="1"/>
  <c r="F195" i="1"/>
  <c r="G195" i="1" s="1"/>
  <c r="F194" i="1"/>
  <c r="G194" i="1" s="1"/>
  <c r="F193" i="1"/>
  <c r="G193" i="1" s="1"/>
  <c r="F192" i="1"/>
  <c r="G192" i="1" s="1"/>
  <c r="F191" i="1"/>
  <c r="G191" i="1" s="1"/>
  <c r="F190" i="1"/>
  <c r="G190" i="1" s="1"/>
  <c r="M119" i="1"/>
  <c r="N119" i="1" s="1"/>
  <c r="M118" i="1"/>
  <c r="N118" i="1" s="1"/>
  <c r="M113" i="1"/>
  <c r="N113" i="1" s="1"/>
  <c r="M112" i="1"/>
  <c r="N112" i="1" s="1"/>
  <c r="M111" i="1"/>
  <c r="N111" i="1" s="1"/>
  <c r="M110" i="1"/>
  <c r="N110" i="1" s="1"/>
  <c r="M109" i="1"/>
  <c r="N109" i="1" s="1"/>
  <c r="M108" i="1"/>
  <c r="N108" i="1" s="1"/>
  <c r="M107" i="1"/>
  <c r="N107" i="1" s="1"/>
  <c r="F113" i="1"/>
  <c r="G113" i="1" s="1"/>
  <c r="F112" i="1"/>
  <c r="G112" i="1" s="1"/>
  <c r="F111" i="1"/>
  <c r="G111" i="1" s="1"/>
  <c r="F110" i="1"/>
  <c r="G110" i="1" s="1"/>
  <c r="F109" i="1"/>
  <c r="G109" i="1" s="1"/>
  <c r="F108" i="1"/>
  <c r="G108" i="1" s="1"/>
  <c r="F107" i="1"/>
  <c r="G107" i="1" s="1"/>
  <c r="F100" i="1"/>
  <c r="G100" i="1" s="1"/>
  <c r="M86" i="1"/>
  <c r="N86" i="1" s="1"/>
  <c r="F86" i="1"/>
  <c r="G86" i="1" s="1"/>
  <c r="F81" i="1"/>
  <c r="G81" i="1" s="1"/>
  <c r="M81" i="1"/>
  <c r="N81" i="1" s="1"/>
  <c r="M76" i="1"/>
  <c r="N76" i="1" s="1"/>
  <c r="M75" i="1"/>
  <c r="N75" i="1" s="1"/>
  <c r="M74" i="1"/>
  <c r="N74" i="1" s="1"/>
  <c r="M73" i="1"/>
  <c r="N73" i="1" s="1"/>
  <c r="M72" i="1"/>
  <c r="N72" i="1" s="1"/>
  <c r="M71" i="1"/>
  <c r="N71" i="1" s="1"/>
  <c r="M70" i="1"/>
  <c r="N70" i="1" s="1"/>
  <c r="M69" i="1"/>
  <c r="M68" i="1"/>
  <c r="N68" i="1" s="1"/>
  <c r="F76" i="1"/>
  <c r="G76" i="1" s="1"/>
  <c r="F75" i="1"/>
  <c r="G75" i="1" s="1"/>
  <c r="F74" i="1"/>
  <c r="G74" i="1" s="1"/>
  <c r="F73" i="1"/>
  <c r="G73" i="1" s="1"/>
  <c r="F72" i="1"/>
  <c r="G72" i="1" s="1"/>
  <c r="F71" i="1"/>
  <c r="G71" i="1" s="1"/>
  <c r="F70" i="1"/>
  <c r="G70" i="1" s="1"/>
  <c r="F69" i="1"/>
  <c r="G69" i="1" s="1"/>
  <c r="F68" i="1"/>
  <c r="G68" i="1" s="1"/>
  <c r="M60" i="1"/>
  <c r="N60" i="1" s="1"/>
  <c r="M59" i="1"/>
  <c r="N59" i="1" s="1"/>
  <c r="M55" i="1"/>
  <c r="N55" i="1" s="1"/>
  <c r="F60" i="1"/>
  <c r="G60" i="1" s="1"/>
  <c r="F59" i="1"/>
  <c r="G59" i="1" s="1"/>
  <c r="F55" i="1"/>
  <c r="G55" i="1" s="1"/>
  <c r="G56" i="1" s="1"/>
  <c r="M50" i="1"/>
  <c r="N50" i="1" s="1"/>
  <c r="M49" i="1"/>
  <c r="N49" i="1" s="1"/>
  <c r="M48" i="1"/>
  <c r="N48" i="1" s="1"/>
  <c r="M47" i="1"/>
  <c r="N47" i="1" s="1"/>
  <c r="F48" i="1"/>
  <c r="G48" i="1" s="1"/>
  <c r="F49" i="1"/>
  <c r="G49" i="1"/>
  <c r="F50" i="1"/>
  <c r="G50" i="1" s="1"/>
  <c r="F47" i="1"/>
  <c r="G47" i="1" s="1"/>
  <c r="H417" i="1"/>
  <c r="H412" i="1"/>
  <c r="H411" i="1"/>
  <c r="H410" i="1"/>
  <c r="H409" i="1"/>
  <c r="H408" i="1"/>
  <c r="H407" i="1"/>
  <c r="H406" i="1"/>
  <c r="H405" i="1"/>
  <c r="H404" i="1"/>
  <c r="H395" i="1"/>
  <c r="F396" i="1"/>
  <c r="H390" i="1"/>
  <c r="H389" i="1"/>
  <c r="H388" i="1"/>
  <c r="H387" i="1"/>
  <c r="H386" i="1"/>
  <c r="H385" i="1"/>
  <c r="H377" i="1"/>
  <c r="H376" i="1"/>
  <c r="H367" i="1"/>
  <c r="F368" i="1"/>
  <c r="H362" i="1"/>
  <c r="H361" i="1"/>
  <c r="H360" i="1"/>
  <c r="H359" i="1"/>
  <c r="H358" i="1"/>
  <c r="H352" i="1"/>
  <c r="H348" i="1"/>
  <c r="H343" i="1"/>
  <c r="H342" i="1"/>
  <c r="H341" i="1"/>
  <c r="H340" i="1"/>
  <c r="H339" i="1"/>
  <c r="H338" i="1"/>
  <c r="H337" i="1"/>
  <c r="H336" i="1"/>
  <c r="H335" i="1"/>
  <c r="H334" i="1"/>
  <c r="H333" i="1"/>
  <c r="F304" i="1"/>
  <c r="H303" i="1"/>
  <c r="H299" i="1"/>
  <c r="H298" i="1"/>
  <c r="H293" i="1"/>
  <c r="H292" i="1"/>
  <c r="H291" i="1"/>
  <c r="H290" i="1"/>
  <c r="H289" i="1"/>
  <c r="H288" i="1"/>
  <c r="H287" i="1"/>
  <c r="H270" i="1"/>
  <c r="H266" i="1"/>
  <c r="H265" i="1"/>
  <c r="H260" i="1"/>
  <c r="H259" i="1"/>
  <c r="H258" i="1"/>
  <c r="H257" i="1"/>
  <c r="H256" i="1"/>
  <c r="H255" i="1"/>
  <c r="H254" i="1"/>
  <c r="H237" i="1"/>
  <c r="H233" i="1"/>
  <c r="H232" i="1"/>
  <c r="H227" i="1"/>
  <c r="H226" i="1"/>
  <c r="H225" i="1"/>
  <c r="H224" i="1"/>
  <c r="H223" i="1"/>
  <c r="H222" i="1"/>
  <c r="H221" i="1"/>
  <c r="H206" i="1"/>
  <c r="H202" i="1"/>
  <c r="H201" i="1"/>
  <c r="H196" i="1"/>
  <c r="H195" i="1"/>
  <c r="H194" i="1"/>
  <c r="H193" i="1"/>
  <c r="H192" i="1"/>
  <c r="H191" i="1"/>
  <c r="H190" i="1"/>
  <c r="D119" i="1"/>
  <c r="H119" i="1" s="1"/>
  <c r="D118" i="1"/>
  <c r="H118" i="1" s="1"/>
  <c r="H113" i="1"/>
  <c r="H112" i="1"/>
  <c r="H111" i="1"/>
  <c r="H110" i="1"/>
  <c r="H109" i="1"/>
  <c r="H108" i="1"/>
  <c r="H107" i="1"/>
  <c r="K106" i="1"/>
  <c r="M106" i="1" s="1"/>
  <c r="N106" i="1" s="1"/>
  <c r="D106" i="1"/>
  <c r="F106" i="1" s="1"/>
  <c r="G106" i="1" s="1"/>
  <c r="K105" i="1"/>
  <c r="M105" i="1" s="1"/>
  <c r="N105" i="1" s="1"/>
  <c r="D105" i="1"/>
  <c r="F105" i="1" s="1"/>
  <c r="G105" i="1" s="1"/>
  <c r="K104" i="1"/>
  <c r="M104" i="1" s="1"/>
  <c r="N104" i="1" s="1"/>
  <c r="D104" i="1"/>
  <c r="F104" i="1" s="1"/>
  <c r="G104" i="1" s="1"/>
  <c r="K103" i="1"/>
  <c r="M103" i="1" s="1"/>
  <c r="N103" i="1" s="1"/>
  <c r="D103" i="1"/>
  <c r="F103" i="1" s="1"/>
  <c r="G103" i="1" s="1"/>
  <c r="K102" i="1"/>
  <c r="M102" i="1" s="1"/>
  <c r="N102" i="1" s="1"/>
  <c r="D102" i="1"/>
  <c r="K101" i="1"/>
  <c r="M101" i="1" s="1"/>
  <c r="N101" i="1" s="1"/>
  <c r="D101" i="1"/>
  <c r="F101" i="1" s="1"/>
  <c r="G101" i="1" s="1"/>
  <c r="K100" i="1"/>
  <c r="M100" i="1" s="1"/>
  <c r="N100" i="1" s="1"/>
  <c r="D100" i="1"/>
  <c r="K99" i="1"/>
  <c r="M99" i="1" s="1"/>
  <c r="N99" i="1" s="1"/>
  <c r="D99" i="1"/>
  <c r="F99" i="1" s="1"/>
  <c r="G99" i="1" s="1"/>
  <c r="K98" i="1"/>
  <c r="M98" i="1" s="1"/>
  <c r="N98" i="1" s="1"/>
  <c r="D98" i="1"/>
  <c r="F98" i="1" s="1"/>
  <c r="G98" i="1" s="1"/>
  <c r="K97" i="1"/>
  <c r="M97" i="1" s="1"/>
  <c r="N97" i="1" s="1"/>
  <c r="D97" i="1"/>
  <c r="F97" i="1" s="1"/>
  <c r="G97" i="1" s="1"/>
  <c r="K96" i="1"/>
  <c r="M96" i="1" s="1"/>
  <c r="N96" i="1" s="1"/>
  <c r="D96" i="1"/>
  <c r="F96" i="1" s="1"/>
  <c r="G96" i="1" s="1"/>
  <c r="K95" i="1"/>
  <c r="M95" i="1" s="1"/>
  <c r="N95" i="1" s="1"/>
  <c r="D95" i="1"/>
  <c r="F95" i="1" s="1"/>
  <c r="G95" i="1" s="1"/>
  <c r="K94" i="1"/>
  <c r="M94" i="1" s="1"/>
  <c r="N94" i="1" s="1"/>
  <c r="D94" i="1"/>
  <c r="K93" i="1"/>
  <c r="M93" i="1" s="1"/>
  <c r="N93" i="1" s="1"/>
  <c r="D93" i="1"/>
  <c r="F93" i="1" s="1"/>
  <c r="G93" i="1" s="1"/>
  <c r="H86" i="1"/>
  <c r="H81" i="1"/>
  <c r="H76" i="1"/>
  <c r="H75" i="1"/>
  <c r="H74" i="1"/>
  <c r="H73" i="1"/>
  <c r="H72" i="1"/>
  <c r="H71" i="1"/>
  <c r="H70" i="1"/>
  <c r="H69" i="1"/>
  <c r="H68" i="1"/>
  <c r="M396" i="1" l="1"/>
  <c r="F29" i="2"/>
  <c r="G194" i="2"/>
  <c r="G322" i="2"/>
  <c r="G128" i="2"/>
  <c r="G91" i="2"/>
  <c r="G161" i="2"/>
  <c r="F213" i="2"/>
  <c r="G213" i="2" s="1"/>
  <c r="G326" i="2"/>
  <c r="G327" i="2" s="1"/>
  <c r="F161" i="2"/>
  <c r="G300" i="2"/>
  <c r="G97" i="2"/>
  <c r="G100" i="2"/>
  <c r="G101" i="2" s="1"/>
  <c r="G260" i="2"/>
  <c r="G261" i="2" s="1"/>
  <c r="F91" i="2"/>
  <c r="F97" i="2"/>
  <c r="G164" i="2"/>
  <c r="G165" i="2" s="1"/>
  <c r="F194" i="2"/>
  <c r="F252" i="2"/>
  <c r="F287" i="2"/>
  <c r="G252" i="2"/>
  <c r="G287" i="2"/>
  <c r="G20" i="2"/>
  <c r="G10" i="2"/>
  <c r="F10" i="2"/>
  <c r="F15" i="2"/>
  <c r="F20" i="2"/>
  <c r="G155" i="2"/>
  <c r="G27" i="2"/>
  <c r="F214" i="2"/>
  <c r="G214" i="2" s="1"/>
  <c r="F122" i="2"/>
  <c r="G115" i="2"/>
  <c r="G122" i="2" s="1"/>
  <c r="F128" i="2"/>
  <c r="F300" i="2"/>
  <c r="G33" i="2"/>
  <c r="G34" i="2" s="1"/>
  <c r="F188" i="2"/>
  <c r="G181" i="2"/>
  <c r="G188" i="2" s="1"/>
  <c r="F272" i="2"/>
  <c r="G28" i="2"/>
  <c r="F155" i="2"/>
  <c r="G272" i="2"/>
  <c r="F277" i="2"/>
  <c r="G276" i="2"/>
  <c r="G277" i="2" s="1"/>
  <c r="F322" i="2"/>
  <c r="G131" i="2"/>
  <c r="G132" i="2" s="1"/>
  <c r="G197" i="2"/>
  <c r="G198" i="2" s="1"/>
  <c r="G256" i="2"/>
  <c r="G257" i="2" s="1"/>
  <c r="G304" i="2"/>
  <c r="G305" i="2" s="1"/>
  <c r="F119" i="1"/>
  <c r="G119" i="1" s="1"/>
  <c r="F82" i="1"/>
  <c r="H94" i="1"/>
  <c r="M368" i="1"/>
  <c r="M77" i="1"/>
  <c r="F203" i="1"/>
  <c r="M378" i="1"/>
  <c r="H100" i="1"/>
  <c r="H102" i="1"/>
  <c r="F228" i="1"/>
  <c r="F94" i="1"/>
  <c r="G94" i="1" s="1"/>
  <c r="F102" i="1"/>
  <c r="G102" i="1" s="1"/>
  <c r="H105" i="1"/>
  <c r="M228" i="1"/>
  <c r="F56" i="1"/>
  <c r="F118" i="1"/>
  <c r="G118" i="1" s="1"/>
  <c r="N376" i="1"/>
  <c r="N378" i="1" s="1"/>
  <c r="F349" i="1"/>
  <c r="G222" i="1"/>
  <c r="G228" i="1" s="1"/>
  <c r="G201" i="1"/>
  <c r="G203" i="1" s="1"/>
  <c r="N69" i="1"/>
  <c r="N77" i="1" s="1"/>
  <c r="F77" i="1"/>
  <c r="M82" i="1"/>
  <c r="N82" i="1"/>
  <c r="M349" i="1"/>
  <c r="N349" i="1"/>
  <c r="M61" i="1"/>
  <c r="N61" i="1"/>
  <c r="M120" i="1"/>
  <c r="N120" i="1"/>
  <c r="M203" i="1"/>
  <c r="M207" i="1" s="1"/>
  <c r="N203" i="1"/>
  <c r="N363" i="1"/>
  <c r="G82" i="1"/>
  <c r="H93" i="1"/>
  <c r="H96" i="1"/>
  <c r="H104" i="1"/>
  <c r="G368" i="1"/>
  <c r="N368" i="1"/>
  <c r="G396" i="1"/>
  <c r="N396" i="1"/>
  <c r="H98" i="1"/>
  <c r="H106" i="1"/>
  <c r="F207" i="1"/>
  <c r="G207" i="1"/>
  <c r="F61" i="1"/>
  <c r="N56" i="1"/>
  <c r="M56" i="1"/>
  <c r="G87" i="1"/>
  <c r="F87" i="1"/>
  <c r="F197" i="1"/>
  <c r="N197" i="1"/>
  <c r="M197" i="1"/>
  <c r="M51" i="1"/>
  <c r="N51" i="1"/>
  <c r="N87" i="1"/>
  <c r="M87" i="1"/>
  <c r="M114" i="1"/>
  <c r="N114" i="1"/>
  <c r="G51" i="1"/>
  <c r="F51" i="1"/>
  <c r="G197" i="1"/>
  <c r="H97" i="1"/>
  <c r="H101" i="1"/>
  <c r="M413" i="1"/>
  <c r="N413" i="1"/>
  <c r="G61" i="1"/>
  <c r="G77" i="1"/>
  <c r="N228" i="1"/>
  <c r="F234" i="1"/>
  <c r="G234" i="1"/>
  <c r="M261" i="1"/>
  <c r="N261" i="1"/>
  <c r="F267" i="1"/>
  <c r="G267" i="1"/>
  <c r="G271" i="1"/>
  <c r="F271" i="1"/>
  <c r="M294" i="1"/>
  <c r="F344" i="1"/>
  <c r="G344" i="1"/>
  <c r="G363" i="1"/>
  <c r="F363" i="1"/>
  <c r="H95" i="1"/>
  <c r="H99" i="1"/>
  <c r="H103" i="1"/>
  <c r="M234" i="1"/>
  <c r="M238" i="1" s="1"/>
  <c r="F353" i="1"/>
  <c r="G353" i="1"/>
  <c r="F391" i="1"/>
  <c r="G391" i="1"/>
  <c r="N207" i="1"/>
  <c r="F238" i="1"/>
  <c r="F294" i="1"/>
  <c r="N294" i="1"/>
  <c r="M300" i="1"/>
  <c r="M304" i="1" s="1"/>
  <c r="F413" i="1"/>
  <c r="G413" i="1"/>
  <c r="F261" i="1"/>
  <c r="G261" i="1"/>
  <c r="M267" i="1"/>
  <c r="M271" i="1" s="1"/>
  <c r="G294" i="1"/>
  <c r="F300" i="1"/>
  <c r="G300" i="1"/>
  <c r="M344" i="1"/>
  <c r="M363" i="1"/>
  <c r="F378" i="1"/>
  <c r="G378" i="1"/>
  <c r="N391" i="1"/>
  <c r="M391" i="1"/>
  <c r="G418" i="1"/>
  <c r="F418" i="1"/>
  <c r="M418" i="1"/>
  <c r="G215" i="2" l="1"/>
  <c r="G29" i="2"/>
  <c r="F209" i="2"/>
  <c r="F215" i="2"/>
  <c r="G209" i="2"/>
  <c r="F120" i="1"/>
  <c r="G120" i="1"/>
  <c r="N344" i="1"/>
  <c r="N353" i="1" s="1"/>
  <c r="M353" i="1"/>
  <c r="N267" i="1"/>
  <c r="N271" i="1" s="1"/>
  <c r="F114" i="1"/>
  <c r="N300" i="1"/>
  <c r="N304" i="1" s="1"/>
  <c r="N234" i="1"/>
  <c r="N238" i="1" s="1"/>
  <c r="G114" i="1"/>
</calcChain>
</file>

<file path=xl/sharedStrings.xml><?xml version="1.0" encoding="utf-8"?>
<sst xmlns="http://schemas.openxmlformats.org/spreadsheetml/2006/main" count="1332" uniqueCount="108">
  <si>
    <t>NIEKWALIFIKOWALNE</t>
  </si>
  <si>
    <t>POMIESZCZENIE PRZESZKLONE NA SALI OBSŁUGI</t>
  </si>
  <si>
    <t>POMIESZCZENIE PRZESZKLONE NA SALI OBSŁUGI - NK</t>
  </si>
  <si>
    <t>Meble</t>
  </si>
  <si>
    <t xml:space="preserve">nazwa </t>
  </si>
  <si>
    <t xml:space="preserve"> wymiar</t>
  </si>
  <si>
    <t xml:space="preserve">ilość </t>
  </si>
  <si>
    <t xml:space="preserve">Biurko proste </t>
  </si>
  <si>
    <t>160/80/76h</t>
  </si>
  <si>
    <t>Uchwyt na komputer</t>
  </si>
  <si>
    <t>Koszyk na kable</t>
  </si>
  <si>
    <t>58/16</t>
  </si>
  <si>
    <t>Szuflada na klawiaturę</t>
  </si>
  <si>
    <t xml:space="preserve">razem </t>
  </si>
  <si>
    <t>Siedziska</t>
  </si>
  <si>
    <t>kolorystyka</t>
  </si>
  <si>
    <t xml:space="preserve">Fotel obrotowy </t>
  </si>
  <si>
    <t>I gr.</t>
  </si>
  <si>
    <t>Kontener wysoki</t>
  </si>
  <si>
    <t>40/80/74h</t>
  </si>
  <si>
    <t xml:space="preserve">Szafa aktowa </t>
  </si>
  <si>
    <t>80/38,5/183h</t>
  </si>
  <si>
    <t>POMIESZCZENIE SOCJALNE</t>
  </si>
  <si>
    <t>POMIESZCZENIE SOCJALNE - NK</t>
  </si>
  <si>
    <t>szt suma</t>
  </si>
  <si>
    <t xml:space="preserve">Stół </t>
  </si>
  <si>
    <t>140/80/74h</t>
  </si>
  <si>
    <t>Umywalka wraz z szafką</t>
  </si>
  <si>
    <t>50/35/85h</t>
  </si>
  <si>
    <t>Szafka kuchenna</t>
  </si>
  <si>
    <t>40/51/85h</t>
  </si>
  <si>
    <t>60/51/85h</t>
  </si>
  <si>
    <t>Szafka kuchenna narożna ze zlewozmywakiem</t>
  </si>
  <si>
    <t>40-80/51/85h</t>
  </si>
  <si>
    <t>Blat na szafkach</t>
  </si>
  <si>
    <t>Szafka wisząca</t>
  </si>
  <si>
    <t>80/35/72h</t>
  </si>
  <si>
    <t>40/35/72h</t>
  </si>
  <si>
    <t>Szafka wisząca narożna</t>
  </si>
  <si>
    <t>40-80/35/72h</t>
  </si>
  <si>
    <t xml:space="preserve">Krzesło dostawne </t>
  </si>
  <si>
    <t>sklejka</t>
  </si>
  <si>
    <t xml:space="preserve">Szafa ubraniowa </t>
  </si>
  <si>
    <t>80/60/183h</t>
  </si>
  <si>
    <t>SALA OBSŁUGI</t>
  </si>
  <si>
    <t>SALA OBSŁUGI - NK</t>
  </si>
  <si>
    <t>200/80/74h</t>
  </si>
  <si>
    <t>180/80/74h</t>
  </si>
  <si>
    <t>120/80/74h</t>
  </si>
  <si>
    <t>100/80/74h</t>
  </si>
  <si>
    <t>Osłona przednia biurka</t>
  </si>
  <si>
    <t>193 cm</t>
  </si>
  <si>
    <t>173 cm</t>
  </si>
  <si>
    <t>133 cm</t>
  </si>
  <si>
    <t>113 cm</t>
  </si>
  <si>
    <t>93 cm</t>
  </si>
  <si>
    <t xml:space="preserve">Kontener mobilny </t>
  </si>
  <si>
    <t>40/60/58,5h</t>
  </si>
  <si>
    <t>Szafka na komputer, skaner</t>
  </si>
  <si>
    <t>60/100/65h</t>
  </si>
  <si>
    <t>Szafa 3/5 otwarta</t>
  </si>
  <si>
    <t>Szafa ubraniowa</t>
  </si>
  <si>
    <t>60/43/183h</t>
  </si>
  <si>
    <t>Ścianka działowa</t>
  </si>
  <si>
    <t>40/4/140h</t>
  </si>
  <si>
    <t xml:space="preserve">Słupek do ścianki </t>
  </si>
  <si>
    <t>40/4/140</t>
  </si>
  <si>
    <t>80/40/140h</t>
  </si>
  <si>
    <t>60/40/140h</t>
  </si>
  <si>
    <t>Krzesło dostawne</t>
  </si>
  <si>
    <t xml:space="preserve">I GR CEN </t>
  </si>
  <si>
    <t>RZUT CAŁOŚCI Z UMIEJSCOWIENIEM STANOWISK</t>
  </si>
  <si>
    <t>NK</t>
  </si>
  <si>
    <t>STANOWISKO INFORMACYJNE</t>
  </si>
  <si>
    <t>STANOWISKO INFORMACYJNE - NK</t>
  </si>
  <si>
    <t xml:space="preserve">Element lady prosty </t>
  </si>
  <si>
    <t>80/82/109h</t>
  </si>
  <si>
    <t>100/82/109h</t>
  </si>
  <si>
    <t xml:space="preserve">Element lady narożny </t>
  </si>
  <si>
    <t>82/82/109h</t>
  </si>
  <si>
    <t xml:space="preserve">Element lady niski </t>
  </si>
  <si>
    <t>100/112/74h</t>
  </si>
  <si>
    <t>Nakładka antracyt</t>
  </si>
  <si>
    <t>Bok lady wysoki</t>
  </si>
  <si>
    <t xml:space="preserve">Bok lady niski </t>
  </si>
  <si>
    <t>Element łączący ladę niską z wysoką</t>
  </si>
  <si>
    <t>STANOWSKO SAMODZIELNYCH PRZELEWÓW</t>
  </si>
  <si>
    <t>STANOWSKO SAMODZIELNYCH PRZELEWÓW - NK</t>
  </si>
  <si>
    <t>180/80/76h</t>
  </si>
  <si>
    <t>STOLIKI DO WYPEŁNIANIA WNIOSKÓW</t>
  </si>
  <si>
    <t>STOLIKI DO WYPEŁNIANIA WNIOSKÓW - NK</t>
  </si>
  <si>
    <t xml:space="preserve">Blat </t>
  </si>
  <si>
    <t>Noga podpierająca</t>
  </si>
  <si>
    <t>POMIESZCZENIE BIUROWE</t>
  </si>
  <si>
    <t>POMIESZCZENIE BIUROWE - NK</t>
  </si>
  <si>
    <t>Kontener mobilny 3 szuflady</t>
  </si>
  <si>
    <t>40/6/58,5h</t>
  </si>
  <si>
    <t>80/43/183h</t>
  </si>
  <si>
    <t>POMIESZCZENIE BIUROWE (PO DAWNEJ SERWEROWNI)</t>
  </si>
  <si>
    <t>POMIESZCZENIE BIUROWE (PO DAWNEJ SERWEROWNI) - NK</t>
  </si>
  <si>
    <t>Dostawka do biurka</t>
  </si>
  <si>
    <t>100/60/74h</t>
  </si>
  <si>
    <t xml:space="preserve">kwota łączna netto </t>
  </si>
  <si>
    <t xml:space="preserve">cena łączna brutto </t>
  </si>
  <si>
    <t xml:space="preserve">wartość jednostkowa netto </t>
  </si>
  <si>
    <t>Pozostałe wyposażenie Sali</t>
  </si>
  <si>
    <t>typ/model</t>
  </si>
  <si>
    <t>Załącznik nr 9 do SIWZ - kosztorys ofertowy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</si>
</sst>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\ _z_ł_-;\-* #,##0.00\ _z_ł_-;_-* &quot;-&quot;??\ _z_ł_-;_-@_-"/>
    <numFmt numFmtId="164" formatCode="_-* #,##0.00&quot; zł&quot;_-;\-* #,##0.00&quot; zł&quot;_-;_-* \-??&quot; zł&quot;_-;_-@_-"/>
  </numFmts>
  <fonts count="16" x14ac:knownFonts="1">
    <font>
      <sz val="10"/>
      <name val="Arial"/>
      <family val="2"/>
      <charset val="238"/>
    </font>
    <font>
      <sz val="10"/>
      <name val="Arial"/>
      <family val="2"/>
      <charset val="238"/>
    </font>
    <font>
      <sz val="36"/>
      <name val="Arial"/>
      <family val="2"/>
      <charset val="238"/>
    </font>
    <font>
      <b/>
      <sz val="10"/>
      <name val="Arial"/>
      <family val="2"/>
      <charset val="238"/>
    </font>
    <font>
      <sz val="11"/>
      <name val="Arial"/>
      <family val="2"/>
      <charset val="238"/>
    </font>
    <font>
      <b/>
      <u/>
      <sz val="14"/>
      <name val="Arial"/>
      <family val="2"/>
      <charset val="238"/>
    </font>
    <font>
      <b/>
      <sz val="11"/>
      <name val="Arial"/>
      <family val="2"/>
      <charset val="238"/>
    </font>
    <font>
      <b/>
      <sz val="11"/>
      <color indexed="10"/>
      <name val="Arial"/>
      <family val="2"/>
      <charset val="238"/>
    </font>
    <font>
      <b/>
      <sz val="14"/>
      <color indexed="8"/>
      <name val="Arial"/>
      <family val="2"/>
      <charset val="238"/>
    </font>
    <font>
      <sz val="10"/>
      <name val="Times New Roman"/>
      <family val="1"/>
      <charset val="238"/>
    </font>
    <font>
      <sz val="10"/>
      <color indexed="10"/>
      <name val="Symbol"/>
      <family val="1"/>
      <charset val="2"/>
    </font>
    <font>
      <sz val="10"/>
      <color indexed="10"/>
      <name val="Wingdings"/>
      <charset val="2"/>
    </font>
    <font>
      <sz val="10"/>
      <color indexed="10"/>
      <name val="Times New Roman"/>
      <family val="1"/>
      <charset val="238"/>
    </font>
    <font>
      <sz val="10.5"/>
      <name val="Consolas"/>
      <family val="3"/>
      <charset val="238"/>
    </font>
    <font>
      <sz val="10"/>
      <color indexed="16"/>
      <name val="Times New Roman"/>
      <family val="1"/>
      <charset val="238"/>
    </font>
    <font>
      <b/>
      <i/>
      <sz val="11"/>
      <name val="Times New Roman"/>
      <family val="1"/>
      <charset val="238"/>
    </font>
  </fonts>
  <fills count="13">
    <fill>
      <patternFill patternType="none"/>
    </fill>
    <fill>
      <patternFill patternType="gray125"/>
    </fill>
    <fill>
      <patternFill patternType="solid">
        <fgColor indexed="22"/>
        <bgColor indexed="31"/>
      </patternFill>
    </fill>
    <fill>
      <patternFill patternType="solid">
        <fgColor indexed="43"/>
        <bgColor indexed="26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9389629810485"/>
        <bgColor indexed="26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39997558519241921"/>
        <bgColor indexed="26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59999389629810485"/>
        <bgColor indexed="26"/>
      </patternFill>
    </fill>
    <fill>
      <patternFill patternType="solid">
        <fgColor rgb="FF92D050"/>
        <bgColor indexed="64"/>
      </patternFill>
    </fill>
  </fills>
  <borders count="6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</borders>
  <cellStyleXfs count="2">
    <xf numFmtId="0" fontId="0" fillId="0" borderId="0"/>
    <xf numFmtId="164" fontId="1" fillId="0" borderId="0" applyFill="0" applyBorder="0" applyAlignment="0" applyProtection="0"/>
  </cellStyleXfs>
  <cellXfs count="56">
    <xf numFmtId="0" fontId="0" fillId="0" borderId="0" xfId="0"/>
    <xf numFmtId="0" fontId="6" fillId="2" borderId="1" xfId="0" applyFont="1" applyFill="1" applyBorder="1" applyAlignment="1">
      <alignment horizontal="center" wrapText="1"/>
    </xf>
    <xf numFmtId="0" fontId="1" fillId="0" borderId="0" xfId="0" applyFont="1" applyAlignment="1">
      <alignment wrapText="1"/>
    </xf>
    <xf numFmtId="0" fontId="0" fillId="0" borderId="0" xfId="0" applyFont="1" applyAlignment="1">
      <alignment wrapText="1"/>
    </xf>
    <xf numFmtId="9" fontId="1" fillId="0" borderId="0" xfId="0" applyNumberFormat="1" applyFont="1" applyAlignment="1">
      <alignment wrapText="1"/>
    </xf>
    <xf numFmtId="43" fontId="1" fillId="0" borderId="0" xfId="0" applyNumberFormat="1" applyFont="1" applyAlignment="1">
      <alignment wrapText="1"/>
    </xf>
    <xf numFmtId="43" fontId="3" fillId="0" borderId="0" xfId="0" applyNumberFormat="1" applyFont="1" applyAlignment="1">
      <alignment wrapText="1"/>
    </xf>
    <xf numFmtId="0" fontId="4" fillId="0" borderId="0" xfId="0" applyFont="1" applyAlignment="1">
      <alignment wrapText="1"/>
    </xf>
    <xf numFmtId="0" fontId="5" fillId="0" borderId="0" xfId="0" applyFont="1" applyAlignment="1">
      <alignment wrapText="1"/>
    </xf>
    <xf numFmtId="0" fontId="4" fillId="0" borderId="0" xfId="0" applyFont="1" applyAlignment="1">
      <alignment horizontal="center" wrapText="1"/>
    </xf>
    <xf numFmtId="0" fontId="6" fillId="0" borderId="0" xfId="0" applyFont="1" applyAlignment="1">
      <alignment wrapText="1"/>
    </xf>
    <xf numFmtId="0" fontId="4" fillId="0" borderId="1" xfId="0" applyFont="1" applyFill="1" applyBorder="1" applyAlignment="1">
      <alignment horizontal="left" wrapText="1"/>
    </xf>
    <xf numFmtId="0" fontId="4" fillId="0" borderId="1" xfId="0" applyFont="1" applyFill="1" applyBorder="1" applyAlignment="1">
      <alignment horizontal="right" wrapText="1"/>
    </xf>
    <xf numFmtId="0" fontId="4" fillId="4" borderId="1" xfId="0" applyFont="1" applyFill="1" applyBorder="1" applyAlignment="1">
      <alignment horizontal="center" wrapText="1"/>
    </xf>
    <xf numFmtId="164" fontId="4" fillId="5" borderId="1" xfId="1" applyFont="1" applyFill="1" applyBorder="1" applyAlignment="1" applyProtection="1">
      <alignment horizontal="right" wrapText="1"/>
    </xf>
    <xf numFmtId="164" fontId="4" fillId="2" borderId="1" xfId="1" applyFont="1" applyFill="1" applyBorder="1" applyAlignment="1" applyProtection="1">
      <alignment horizontal="right" wrapText="1"/>
    </xf>
    <xf numFmtId="0" fontId="4" fillId="5" borderId="2" xfId="0" applyFont="1" applyFill="1" applyBorder="1" applyAlignment="1">
      <alignment horizontal="center" wrapText="1"/>
    </xf>
    <xf numFmtId="0" fontId="4" fillId="5" borderId="3" xfId="0" applyFont="1" applyFill="1" applyBorder="1" applyAlignment="1">
      <alignment wrapText="1"/>
    </xf>
    <xf numFmtId="0" fontId="4" fillId="5" borderId="3" xfId="0" applyFont="1" applyFill="1" applyBorder="1" applyAlignment="1">
      <alignment horizontal="right" wrapText="1"/>
    </xf>
    <xf numFmtId="164" fontId="7" fillId="3" borderId="4" xfId="0" applyNumberFormat="1" applyFont="1" applyFill="1" applyBorder="1" applyAlignment="1">
      <alignment horizontal="right" wrapText="1"/>
    </xf>
    <xf numFmtId="164" fontId="7" fillId="3" borderId="1" xfId="0" applyNumberFormat="1" applyFont="1" applyFill="1" applyBorder="1" applyAlignment="1">
      <alignment horizontal="right" wrapText="1"/>
    </xf>
    <xf numFmtId="0" fontId="4" fillId="0" borderId="1" xfId="0" applyFont="1" applyFill="1" applyBorder="1" applyAlignment="1">
      <alignment horizontal="center" wrapText="1"/>
    </xf>
    <xf numFmtId="0" fontId="6" fillId="2" borderId="5" xfId="0" applyFont="1" applyFill="1" applyBorder="1" applyAlignment="1">
      <alignment horizontal="center" wrapText="1"/>
    </xf>
    <xf numFmtId="164" fontId="4" fillId="0" borderId="1" xfId="1" applyFont="1" applyFill="1" applyBorder="1" applyAlignment="1" applyProtection="1">
      <alignment horizontal="right" wrapText="1"/>
    </xf>
    <xf numFmtId="0" fontId="1" fillId="0" borderId="0" xfId="0" applyFont="1" applyAlignment="1">
      <alignment horizontal="center" vertical="center" wrapText="1"/>
    </xf>
    <xf numFmtId="0" fontId="4" fillId="0" borderId="1" xfId="0" applyFont="1" applyFill="1" applyBorder="1" applyAlignment="1">
      <alignment horizontal="right" vertical="center" wrapText="1"/>
    </xf>
    <xf numFmtId="0" fontId="4" fillId="6" borderId="1" xfId="0" applyFont="1" applyFill="1" applyBorder="1" applyAlignment="1">
      <alignment horizontal="left" wrapText="1"/>
    </xf>
    <xf numFmtId="0" fontId="4" fillId="6" borderId="1" xfId="0" applyFont="1" applyFill="1" applyBorder="1" applyAlignment="1">
      <alignment horizontal="right" wrapText="1"/>
    </xf>
    <xf numFmtId="0" fontId="4" fillId="6" borderId="1" xfId="0" applyFont="1" applyFill="1" applyBorder="1" applyAlignment="1">
      <alignment horizontal="center" wrapText="1"/>
    </xf>
    <xf numFmtId="164" fontId="4" fillId="7" borderId="1" xfId="1" applyFont="1" applyFill="1" applyBorder="1" applyAlignment="1" applyProtection="1">
      <alignment horizontal="right" wrapText="1"/>
    </xf>
    <xf numFmtId="0" fontId="4" fillId="6" borderId="1" xfId="0" applyFont="1" applyFill="1" applyBorder="1" applyAlignment="1">
      <alignment horizontal="right" vertical="center" wrapText="1"/>
    </xf>
    <xf numFmtId="0" fontId="4" fillId="8" borderId="1" xfId="0" applyFont="1" applyFill="1" applyBorder="1" applyAlignment="1">
      <alignment horizontal="left" wrapText="1"/>
    </xf>
    <xf numFmtId="0" fontId="4" fillId="8" borderId="1" xfId="0" applyFont="1" applyFill="1" applyBorder="1" applyAlignment="1">
      <alignment horizontal="right" vertical="center" wrapText="1"/>
    </xf>
    <xf numFmtId="0" fontId="4" fillId="8" borderId="1" xfId="0" applyFont="1" applyFill="1" applyBorder="1" applyAlignment="1">
      <alignment horizontal="center" wrapText="1"/>
    </xf>
    <xf numFmtId="164" fontId="4" fillId="9" borderId="1" xfId="1" applyFont="1" applyFill="1" applyBorder="1" applyAlignment="1" applyProtection="1">
      <alignment horizontal="right" wrapText="1"/>
    </xf>
    <xf numFmtId="0" fontId="4" fillId="10" borderId="1" xfId="0" applyFont="1" applyFill="1" applyBorder="1" applyAlignment="1">
      <alignment horizontal="left" wrapText="1"/>
    </xf>
    <xf numFmtId="0" fontId="4" fillId="10" borderId="1" xfId="0" applyFont="1" applyFill="1" applyBorder="1" applyAlignment="1">
      <alignment horizontal="right" wrapText="1"/>
    </xf>
    <xf numFmtId="0" fontId="4" fillId="10" borderId="1" xfId="0" applyFont="1" applyFill="1" applyBorder="1" applyAlignment="1">
      <alignment horizontal="center" wrapText="1"/>
    </xf>
    <xf numFmtId="164" fontId="4" fillId="11" borderId="1" xfId="1" applyFont="1" applyFill="1" applyBorder="1" applyAlignment="1" applyProtection="1">
      <alignment horizontal="right" wrapText="1"/>
    </xf>
    <xf numFmtId="0" fontId="4" fillId="10" borderId="1" xfId="0" applyFont="1" applyFill="1" applyBorder="1" applyAlignment="1">
      <alignment horizontal="right" vertical="center" wrapText="1"/>
    </xf>
    <xf numFmtId="0" fontId="9" fillId="0" borderId="0" xfId="0" applyFont="1" applyAlignment="1">
      <alignment horizontal="center" wrapText="1"/>
    </xf>
    <xf numFmtId="0" fontId="10" fillId="0" borderId="0" xfId="0" applyFont="1" applyAlignment="1">
      <alignment horizontal="justify" wrapText="1"/>
    </xf>
    <xf numFmtId="0" fontId="11" fillId="0" borderId="0" xfId="0" applyFont="1" applyAlignment="1">
      <alignment horizontal="justify" wrapText="1"/>
    </xf>
    <xf numFmtId="0" fontId="12" fillId="0" borderId="0" xfId="0" applyFont="1" applyAlignment="1">
      <alignment horizontal="justify" wrapText="1"/>
    </xf>
    <xf numFmtId="0" fontId="0" fillId="0" borderId="0" xfId="0" applyAlignment="1">
      <alignment wrapText="1"/>
    </xf>
    <xf numFmtId="0" fontId="13" fillId="0" borderId="0" xfId="0" applyFont="1" applyAlignment="1">
      <alignment horizontal="justify" wrapText="1"/>
    </xf>
    <xf numFmtId="0" fontId="9" fillId="0" borderId="0" xfId="0" applyFont="1" applyAlignment="1">
      <alignment horizontal="justify" wrapText="1"/>
    </xf>
    <xf numFmtId="0" fontId="14" fillId="0" borderId="0" xfId="0" applyFont="1" applyAlignment="1">
      <alignment horizontal="justify" wrapText="1"/>
    </xf>
    <xf numFmtId="0" fontId="3" fillId="0" borderId="0" xfId="0" applyFont="1" applyAlignment="1">
      <alignment wrapText="1"/>
    </xf>
    <xf numFmtId="0" fontId="4" fillId="12" borderId="1" xfId="0" applyFont="1" applyFill="1" applyBorder="1" applyAlignment="1">
      <alignment horizontal="center" wrapText="1"/>
    </xf>
    <xf numFmtId="0" fontId="5" fillId="0" borderId="0" xfId="0" applyFont="1" applyAlignment="1">
      <alignment horizontal="center" wrapText="1"/>
    </xf>
    <xf numFmtId="0" fontId="5" fillId="0" borderId="0" xfId="0" applyFont="1" applyAlignment="1">
      <alignment wrapText="1"/>
    </xf>
    <xf numFmtId="0" fontId="0" fillId="0" borderId="0" xfId="0" applyAlignment="1">
      <alignment wrapText="1"/>
    </xf>
    <xf numFmtId="0" fontId="2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5" fillId="0" borderId="0" xfId="0" applyFont="1" applyAlignment="1">
      <alignment horizontal="center" wrapText="1"/>
    </xf>
  </cellXfs>
  <cellStyles count="2">
    <cellStyle name="Normalny" xfId="0" builtinId="0"/>
    <cellStyle name="Walutowy" xfId="1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7.jpeg"/><Relationship Id="rId1" Type="http://schemas.openxmlformats.org/officeDocument/2006/relationships/image" Target="../media/image6.png"/><Relationship Id="rId6" Type="http://schemas.openxmlformats.org/officeDocument/2006/relationships/image" Target="../media/image11.jpeg"/><Relationship Id="rId5" Type="http://schemas.openxmlformats.org/officeDocument/2006/relationships/image" Target="../media/image10.jpeg"/><Relationship Id="rId4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632460</xdr:colOff>
      <xdr:row>1</xdr:row>
      <xdr:rowOff>99060</xdr:rowOff>
    </xdr:from>
    <xdr:to>
      <xdr:col>9</xdr:col>
      <xdr:colOff>179070</xdr:colOff>
      <xdr:row>37</xdr:row>
      <xdr:rowOff>83820</xdr:rowOff>
    </xdr:to>
    <xdr:pic>
      <xdr:nvPicPr>
        <xdr:cNvPr id="2" name="Obraz 4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266700"/>
          <a:ext cx="9349740" cy="601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739140</xdr:colOff>
      <xdr:row>151</xdr:row>
      <xdr:rowOff>68580</xdr:rowOff>
    </xdr:from>
    <xdr:to>
      <xdr:col>2</xdr:col>
      <xdr:colOff>0</xdr:colOff>
      <xdr:row>162</xdr:row>
      <xdr:rowOff>38100</xdr:rowOff>
    </xdr:to>
    <xdr:pic>
      <xdr:nvPicPr>
        <xdr:cNvPr id="3" name="Picture 159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980" y="26730960"/>
          <a:ext cx="3048000" cy="1813560"/>
        </a:xfrm>
        <a:prstGeom prst="rect">
          <a:avLst/>
        </a:prstGeom>
        <a:solidFill>
          <a:srgbClr val="FFFFFF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0</xdr:colOff>
      <xdr:row>151</xdr:row>
      <xdr:rowOff>76200</xdr:rowOff>
    </xdr:from>
    <xdr:to>
      <xdr:col>5</xdr:col>
      <xdr:colOff>0</xdr:colOff>
      <xdr:row>162</xdr:row>
      <xdr:rowOff>45720</xdr:rowOff>
    </xdr:to>
    <xdr:pic>
      <xdr:nvPicPr>
        <xdr:cNvPr id="4" name="Picture 158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5280" y="26738580"/>
          <a:ext cx="2880360" cy="1813560"/>
        </a:xfrm>
        <a:prstGeom prst="rect">
          <a:avLst/>
        </a:prstGeom>
        <a:solidFill>
          <a:srgbClr val="FFFFFF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0</xdr:colOff>
      <xdr:row>151</xdr:row>
      <xdr:rowOff>76200</xdr:rowOff>
    </xdr:from>
    <xdr:to>
      <xdr:col>6</xdr:col>
      <xdr:colOff>998220</xdr:colOff>
      <xdr:row>162</xdr:row>
      <xdr:rowOff>38100</xdr:rowOff>
    </xdr:to>
    <xdr:pic>
      <xdr:nvPicPr>
        <xdr:cNvPr id="5" name="Picture 157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5180" y="26738580"/>
          <a:ext cx="2994660" cy="1805940"/>
        </a:xfrm>
        <a:prstGeom prst="rect">
          <a:avLst/>
        </a:prstGeom>
        <a:solidFill>
          <a:srgbClr val="FFFFFF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0</xdr:colOff>
      <xdr:row>162</xdr:row>
      <xdr:rowOff>106680</xdr:rowOff>
    </xdr:from>
    <xdr:to>
      <xdr:col>5</xdr:col>
      <xdr:colOff>0</xdr:colOff>
      <xdr:row>172</xdr:row>
      <xdr:rowOff>76200</xdr:rowOff>
    </xdr:to>
    <xdr:pic>
      <xdr:nvPicPr>
        <xdr:cNvPr id="6" name="Picture 156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9560" y="28613100"/>
          <a:ext cx="2964180" cy="1645920"/>
        </a:xfrm>
        <a:prstGeom prst="rect">
          <a:avLst/>
        </a:prstGeom>
        <a:solidFill>
          <a:srgbClr val="FFFFFF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2019300</xdr:colOff>
      <xdr:row>125</xdr:row>
      <xdr:rowOff>22860</xdr:rowOff>
    </xdr:from>
    <xdr:to>
      <xdr:col>8</xdr:col>
      <xdr:colOff>739140</xdr:colOff>
      <xdr:row>150</xdr:row>
      <xdr:rowOff>45720</xdr:rowOff>
    </xdr:to>
    <xdr:pic>
      <xdr:nvPicPr>
        <xdr:cNvPr id="7" name="Picture 166" descr="rzut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3140" y="22311360"/>
          <a:ext cx="6728460" cy="422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175</xdr:row>
      <xdr:rowOff>0</xdr:rowOff>
    </xdr:from>
    <xdr:to>
      <xdr:col>2</xdr:col>
      <xdr:colOff>0</xdr:colOff>
      <xdr:row>185</xdr:row>
      <xdr:rowOff>137160</xdr:rowOff>
    </xdr:to>
    <xdr:pic>
      <xdr:nvPicPr>
        <xdr:cNvPr id="8" name="Picture 159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" y="30685740"/>
          <a:ext cx="3048000" cy="1813560"/>
        </a:xfrm>
        <a:prstGeom prst="rect">
          <a:avLst/>
        </a:prstGeom>
        <a:solidFill>
          <a:srgbClr val="FFFFFF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175260</xdr:colOff>
      <xdr:row>207</xdr:row>
      <xdr:rowOff>15240</xdr:rowOff>
    </xdr:from>
    <xdr:to>
      <xdr:col>2</xdr:col>
      <xdr:colOff>0</xdr:colOff>
      <xdr:row>217</xdr:row>
      <xdr:rowOff>152400</xdr:rowOff>
    </xdr:to>
    <xdr:pic>
      <xdr:nvPicPr>
        <xdr:cNvPr id="9" name="Picture 15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36583620"/>
          <a:ext cx="2880360" cy="1813560"/>
        </a:xfrm>
        <a:prstGeom prst="rect">
          <a:avLst/>
        </a:prstGeom>
        <a:solidFill>
          <a:srgbClr val="FFFFFF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0</xdr:colOff>
      <xdr:row>239</xdr:row>
      <xdr:rowOff>0</xdr:rowOff>
    </xdr:from>
    <xdr:to>
      <xdr:col>2</xdr:col>
      <xdr:colOff>0</xdr:colOff>
      <xdr:row>249</xdr:row>
      <xdr:rowOff>129540</xdr:rowOff>
    </xdr:to>
    <xdr:pic>
      <xdr:nvPicPr>
        <xdr:cNvPr id="10" name="Picture 157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" y="42451020"/>
          <a:ext cx="3002280" cy="1805940"/>
        </a:xfrm>
        <a:prstGeom prst="rect">
          <a:avLst/>
        </a:prstGeom>
        <a:solidFill>
          <a:srgbClr val="FFFFFF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0</xdr:colOff>
      <xdr:row>273</xdr:row>
      <xdr:rowOff>0</xdr:rowOff>
    </xdr:from>
    <xdr:to>
      <xdr:col>2</xdr:col>
      <xdr:colOff>0</xdr:colOff>
      <xdr:row>282</xdr:row>
      <xdr:rowOff>137160</xdr:rowOff>
    </xdr:to>
    <xdr:pic>
      <xdr:nvPicPr>
        <xdr:cNvPr id="11" name="Picture 156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" y="48668940"/>
          <a:ext cx="2971800" cy="1645920"/>
        </a:xfrm>
        <a:prstGeom prst="rect">
          <a:avLst/>
        </a:prstGeom>
        <a:solidFill>
          <a:srgbClr val="FFFFFF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0</xdr:colOff>
      <xdr:row>307</xdr:row>
      <xdr:rowOff>0</xdr:rowOff>
    </xdr:from>
    <xdr:to>
      <xdr:col>4</xdr:col>
      <xdr:colOff>38100</xdr:colOff>
      <xdr:row>323</xdr:row>
      <xdr:rowOff>53340</xdr:rowOff>
    </xdr:to>
    <xdr:pic>
      <xdr:nvPicPr>
        <xdr:cNvPr id="12" name="Obraz 4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" y="54902100"/>
          <a:ext cx="5448300" cy="27355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76200</xdr:colOff>
      <xdr:row>307</xdr:row>
      <xdr:rowOff>45720</xdr:rowOff>
    </xdr:from>
    <xdr:to>
      <xdr:col>7</xdr:col>
      <xdr:colOff>601980</xdr:colOff>
      <xdr:row>325</xdr:row>
      <xdr:rowOff>129540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0240" y="54947820"/>
          <a:ext cx="5372100" cy="31013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8</xdr:col>
      <xdr:colOff>419100</xdr:colOff>
      <xdr:row>175</xdr:row>
      <xdr:rowOff>38100</xdr:rowOff>
    </xdr:from>
    <xdr:to>
      <xdr:col>9</xdr:col>
      <xdr:colOff>259080</xdr:colOff>
      <xdr:row>186</xdr:row>
      <xdr:rowOff>3810</xdr:rowOff>
    </xdr:to>
    <xdr:pic>
      <xdr:nvPicPr>
        <xdr:cNvPr id="14" name="Picture 159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4300" y="30723840"/>
          <a:ext cx="3048000" cy="1809750"/>
        </a:xfrm>
        <a:prstGeom prst="rect">
          <a:avLst/>
        </a:prstGeom>
        <a:solidFill>
          <a:srgbClr val="FFFFFF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8</xdr:col>
      <xdr:colOff>161925</xdr:colOff>
      <xdr:row>207</xdr:row>
      <xdr:rowOff>19050</xdr:rowOff>
    </xdr:from>
    <xdr:to>
      <xdr:col>10</xdr:col>
      <xdr:colOff>276225</xdr:colOff>
      <xdr:row>217</xdr:row>
      <xdr:rowOff>156210</xdr:rowOff>
    </xdr:to>
    <xdr:pic>
      <xdr:nvPicPr>
        <xdr:cNvPr id="15" name="Picture 158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41100375"/>
          <a:ext cx="3009900" cy="1851660"/>
        </a:xfrm>
        <a:prstGeom prst="rect">
          <a:avLst/>
        </a:prstGeom>
        <a:solidFill>
          <a:srgbClr val="FFFFFF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8</xdr:col>
      <xdr:colOff>257174</xdr:colOff>
      <xdr:row>239</xdr:row>
      <xdr:rowOff>76200</xdr:rowOff>
    </xdr:from>
    <xdr:to>
      <xdr:col>10</xdr:col>
      <xdr:colOff>552449</xdr:colOff>
      <xdr:row>250</xdr:row>
      <xdr:rowOff>34290</xdr:rowOff>
    </xdr:to>
    <xdr:pic>
      <xdr:nvPicPr>
        <xdr:cNvPr id="16" name="Picture 157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5824" y="47701200"/>
          <a:ext cx="3190875" cy="1844040"/>
        </a:xfrm>
        <a:prstGeom prst="rect">
          <a:avLst/>
        </a:prstGeom>
        <a:solidFill>
          <a:srgbClr val="FFFFFF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8</xdr:col>
      <xdr:colOff>304799</xdr:colOff>
      <xdr:row>273</xdr:row>
      <xdr:rowOff>66675</xdr:rowOff>
    </xdr:from>
    <xdr:to>
      <xdr:col>10</xdr:col>
      <xdr:colOff>257174</xdr:colOff>
      <xdr:row>283</xdr:row>
      <xdr:rowOff>32385</xdr:rowOff>
    </xdr:to>
    <xdr:pic>
      <xdr:nvPicPr>
        <xdr:cNvPr id="17" name="Picture 15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53449" y="54578250"/>
          <a:ext cx="2847975" cy="1680210"/>
        </a:xfrm>
        <a:prstGeom prst="rect">
          <a:avLst/>
        </a:prstGeom>
        <a:solidFill>
          <a:srgbClr val="FFFFFF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342900</xdr:colOff>
      <xdr:row>41</xdr:row>
      <xdr:rowOff>32385</xdr:rowOff>
    </xdr:from>
    <xdr:to>
      <xdr:col>6</xdr:col>
      <xdr:colOff>1043940</xdr:colOff>
      <xdr:row>66</xdr:row>
      <xdr:rowOff>55244</xdr:rowOff>
    </xdr:to>
    <xdr:pic>
      <xdr:nvPicPr>
        <xdr:cNvPr id="7" name="Picture 166" descr="rzut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26168985"/>
          <a:ext cx="6720840" cy="43186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69</xdr:row>
      <xdr:rowOff>0</xdr:rowOff>
    </xdr:from>
    <xdr:to>
      <xdr:col>2</xdr:col>
      <xdr:colOff>0</xdr:colOff>
      <xdr:row>79</xdr:row>
      <xdr:rowOff>137160</xdr:rowOff>
    </xdr:to>
    <xdr:pic>
      <xdr:nvPicPr>
        <xdr:cNvPr id="8" name="Picture 159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" y="34419540"/>
          <a:ext cx="2446020" cy="1813560"/>
        </a:xfrm>
        <a:prstGeom prst="rect">
          <a:avLst/>
        </a:prstGeom>
        <a:solidFill>
          <a:srgbClr val="FFFFFF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175260</xdr:colOff>
      <xdr:row>101</xdr:row>
      <xdr:rowOff>15240</xdr:rowOff>
    </xdr:from>
    <xdr:to>
      <xdr:col>2</xdr:col>
      <xdr:colOff>0</xdr:colOff>
      <xdr:row>111</xdr:row>
      <xdr:rowOff>152400</xdr:rowOff>
    </xdr:to>
    <xdr:pic>
      <xdr:nvPicPr>
        <xdr:cNvPr id="9" name="Picture 15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40995600"/>
          <a:ext cx="2514600" cy="1813560"/>
        </a:xfrm>
        <a:prstGeom prst="rect">
          <a:avLst/>
        </a:prstGeom>
        <a:solidFill>
          <a:srgbClr val="FFFFFF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0</xdr:colOff>
      <xdr:row>133</xdr:row>
      <xdr:rowOff>0</xdr:rowOff>
    </xdr:from>
    <xdr:to>
      <xdr:col>2</xdr:col>
      <xdr:colOff>0</xdr:colOff>
      <xdr:row>143</xdr:row>
      <xdr:rowOff>129540</xdr:rowOff>
    </xdr:to>
    <xdr:pic>
      <xdr:nvPicPr>
        <xdr:cNvPr id="10" name="Picture 157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" y="47541180"/>
          <a:ext cx="2446020" cy="1805940"/>
        </a:xfrm>
        <a:prstGeom prst="rect">
          <a:avLst/>
        </a:prstGeom>
        <a:solidFill>
          <a:srgbClr val="FFFFFF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0</xdr:colOff>
      <xdr:row>167</xdr:row>
      <xdr:rowOff>0</xdr:rowOff>
    </xdr:from>
    <xdr:to>
      <xdr:col>2</xdr:col>
      <xdr:colOff>0</xdr:colOff>
      <xdr:row>176</xdr:row>
      <xdr:rowOff>137160</xdr:rowOff>
    </xdr:to>
    <xdr:pic>
      <xdr:nvPicPr>
        <xdr:cNvPr id="11" name="Picture 156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" y="54437280"/>
          <a:ext cx="2446020" cy="1645920"/>
        </a:xfrm>
        <a:prstGeom prst="rect">
          <a:avLst/>
        </a:prstGeom>
        <a:solidFill>
          <a:srgbClr val="FFFFFF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0</xdr:colOff>
      <xdr:row>220</xdr:row>
      <xdr:rowOff>0</xdr:rowOff>
    </xdr:from>
    <xdr:to>
      <xdr:col>4</xdr:col>
      <xdr:colOff>38100</xdr:colOff>
      <xdr:row>236</xdr:row>
      <xdr:rowOff>53340</xdr:rowOff>
    </xdr:to>
    <xdr:pic>
      <xdr:nvPicPr>
        <xdr:cNvPr id="12" name="Obraz 4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" y="61348620"/>
          <a:ext cx="3863340" cy="27355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AMI/BUD&#379;ET/ostateczny/Zal_39_PE%2025072017%20ostateczny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ykres1"/>
      <sheetName val="PE "/>
    </sheetNames>
    <sheetDataSet>
      <sheetData sheetId="0" refreshError="1"/>
      <sheetData sheetId="1">
        <row r="95">
          <cell r="C95" t="str">
            <v>31DZIAŁ3A</v>
          </cell>
        </row>
        <row r="113">
          <cell r="D113" t="str">
            <v>- FBW.GRANICE</v>
          </cell>
        </row>
        <row r="114">
          <cell r="D114" t="str">
            <v>- FBW.POLICJA</v>
          </cell>
        </row>
        <row r="115">
          <cell r="D115" t="str">
            <v xml:space="preserve"> - FAMI</v>
          </cell>
        </row>
        <row r="116">
          <cell r="D116" t="str">
            <v xml:space="preserve"> - EFG</v>
          </cell>
        </row>
        <row r="129">
          <cell r="A129" t="str">
            <v>01</v>
          </cell>
        </row>
        <row r="130">
          <cell r="A130" t="str">
            <v>02</v>
          </cell>
        </row>
        <row r="131">
          <cell r="A131" t="str">
            <v>03</v>
          </cell>
        </row>
        <row r="132">
          <cell r="A132" t="str">
            <v>04</v>
          </cell>
        </row>
        <row r="133">
          <cell r="A133" t="str">
            <v>05</v>
          </cell>
        </row>
        <row r="134">
          <cell r="A134" t="str">
            <v>06</v>
          </cell>
        </row>
        <row r="135">
          <cell r="A135" t="str">
            <v>07</v>
          </cell>
        </row>
        <row r="136">
          <cell r="A136" t="str">
            <v>08</v>
          </cell>
        </row>
        <row r="137">
          <cell r="A137" t="str">
            <v>09</v>
          </cell>
        </row>
        <row r="138">
          <cell r="A138">
            <v>10</v>
          </cell>
        </row>
        <row r="139">
          <cell r="A139">
            <v>11</v>
          </cell>
        </row>
        <row r="140">
          <cell r="A140">
            <v>12</v>
          </cell>
        </row>
        <row r="141">
          <cell r="A141">
            <v>13</v>
          </cell>
        </row>
        <row r="142">
          <cell r="A142">
            <v>14</v>
          </cell>
        </row>
        <row r="143">
          <cell r="A143">
            <v>15</v>
          </cell>
        </row>
        <row r="144">
          <cell r="A144">
            <v>16</v>
          </cell>
        </row>
        <row r="145">
          <cell r="A145">
            <v>17</v>
          </cell>
        </row>
        <row r="146">
          <cell r="A146">
            <v>18</v>
          </cell>
        </row>
        <row r="147">
          <cell r="A147">
            <v>19</v>
          </cell>
        </row>
        <row r="148">
          <cell r="A148">
            <v>20</v>
          </cell>
        </row>
        <row r="149">
          <cell r="A149">
            <v>21</v>
          </cell>
        </row>
        <row r="150">
          <cell r="A150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6:N418"/>
  <sheetViews>
    <sheetView view="pageBreakPreview" topLeftCell="A37" zoomScale="80" zoomScaleNormal="75" zoomScaleSheetLayoutView="80" workbookViewId="0">
      <selection activeCell="I372" sqref="I372:N372"/>
    </sheetView>
  </sheetViews>
  <sheetFormatPr defaultColWidth="9.140625" defaultRowHeight="12.75" x14ac:dyDescent="0.2"/>
  <cols>
    <col min="1" max="1" width="3.5703125" style="2" customWidth="1"/>
    <col min="2" max="2" width="35.7109375" style="2" customWidth="1"/>
    <col min="3" max="3" width="13.7109375" style="2" customWidth="1"/>
    <col min="4" max="4" width="6.42578125" style="2" customWidth="1"/>
    <col min="5" max="5" width="14.5703125" style="2" customWidth="1"/>
    <col min="6" max="6" width="17.5703125" style="2" customWidth="1"/>
    <col min="7" max="7" width="19.7109375" style="2" customWidth="1"/>
    <col min="8" max="8" width="9.140625" style="2"/>
    <col min="9" max="9" width="26.140625" style="2" bestFit="1" customWidth="1"/>
    <col min="10" max="10" width="16.140625" style="2" bestFit="1" customWidth="1"/>
    <col min="11" max="11" width="9.140625" style="2"/>
    <col min="12" max="12" width="14.5703125" style="2" customWidth="1"/>
    <col min="13" max="14" width="17.7109375" style="2" bestFit="1" customWidth="1"/>
    <col min="15" max="16384" width="9.140625" style="2"/>
  </cols>
  <sheetData>
    <row r="16" spans="9:12" x14ac:dyDescent="0.2">
      <c r="I16" s="53" t="s">
        <v>0</v>
      </c>
      <c r="J16" s="53"/>
      <c r="K16" s="53"/>
      <c r="L16" s="53"/>
    </row>
    <row r="17" spans="9:12" x14ac:dyDescent="0.2">
      <c r="I17" s="53"/>
      <c r="J17" s="53"/>
      <c r="K17" s="53"/>
      <c r="L17" s="53"/>
    </row>
    <row r="18" spans="9:12" x14ac:dyDescent="0.2">
      <c r="I18" s="53"/>
      <c r="J18" s="53"/>
      <c r="K18" s="53"/>
      <c r="L18" s="53"/>
    </row>
    <row r="19" spans="9:12" x14ac:dyDescent="0.2">
      <c r="I19" s="53"/>
      <c r="J19" s="53"/>
      <c r="K19" s="53"/>
      <c r="L19" s="53"/>
    </row>
    <row r="20" spans="9:12" x14ac:dyDescent="0.2">
      <c r="I20" s="53"/>
      <c r="J20" s="53"/>
      <c r="K20" s="53"/>
      <c r="L20" s="53"/>
    </row>
    <row r="39" spans="1:14" x14ac:dyDescent="0.2">
      <c r="B39" s="3"/>
      <c r="C39" s="3"/>
      <c r="E39" s="4"/>
      <c r="I39" s="3"/>
      <c r="J39" s="3"/>
      <c r="L39" s="4"/>
    </row>
    <row r="40" spans="1:14" x14ac:dyDescent="0.2">
      <c r="C40" s="6"/>
      <c r="E40" s="5"/>
      <c r="J40" s="6"/>
      <c r="L40" s="5"/>
    </row>
    <row r="42" spans="1:14" ht="14.25" x14ac:dyDescent="0.2">
      <c r="A42" s="7"/>
    </row>
    <row r="43" spans="1:14" ht="52.15" customHeight="1" x14ac:dyDescent="0.25">
      <c r="A43" s="7"/>
      <c r="B43" s="50" t="s">
        <v>1</v>
      </c>
      <c r="C43" s="50"/>
      <c r="D43" s="50"/>
      <c r="E43" s="50"/>
      <c r="F43" s="50"/>
      <c r="G43" s="50"/>
      <c r="I43" s="50" t="s">
        <v>2</v>
      </c>
      <c r="J43" s="50"/>
      <c r="K43" s="50"/>
      <c r="L43" s="50"/>
      <c r="M43" s="50"/>
      <c r="N43" s="50"/>
    </row>
    <row r="44" spans="1:14" ht="15" x14ac:dyDescent="0.25">
      <c r="A44" s="7"/>
      <c r="B44" s="10"/>
      <c r="C44" s="7"/>
      <c r="D44" s="7"/>
      <c r="E44" s="7"/>
      <c r="F44" s="9"/>
      <c r="G44" s="9"/>
      <c r="L44" s="7"/>
    </row>
    <row r="45" spans="1:14" ht="15" x14ac:dyDescent="0.25">
      <c r="A45" s="7"/>
      <c r="B45" s="10" t="s">
        <v>3</v>
      </c>
      <c r="C45" s="7"/>
      <c r="D45" s="7"/>
      <c r="E45" s="7"/>
      <c r="F45" s="7"/>
      <c r="G45" s="7"/>
      <c r="I45" s="10" t="s">
        <v>3</v>
      </c>
      <c r="J45" s="7"/>
      <c r="K45" s="7"/>
      <c r="L45" s="7"/>
      <c r="M45" s="7"/>
      <c r="N45" s="7"/>
    </row>
    <row r="46" spans="1:14" ht="45" x14ac:dyDescent="0.25">
      <c r="A46" s="7"/>
      <c r="B46" s="1" t="s">
        <v>4</v>
      </c>
      <c r="C46" s="1" t="s">
        <v>5</v>
      </c>
      <c r="D46" s="1" t="s">
        <v>6</v>
      </c>
      <c r="E46" s="1" t="s">
        <v>104</v>
      </c>
      <c r="F46" s="1" t="s">
        <v>102</v>
      </c>
      <c r="G46" s="1" t="s">
        <v>103</v>
      </c>
      <c r="I46" s="1" t="s">
        <v>4</v>
      </c>
      <c r="J46" s="1" t="s">
        <v>5</v>
      </c>
      <c r="K46" s="1" t="s">
        <v>6</v>
      </c>
      <c r="L46" s="1" t="s">
        <v>104</v>
      </c>
      <c r="M46" s="1" t="s">
        <v>102</v>
      </c>
      <c r="N46" s="1" t="s">
        <v>103</v>
      </c>
    </row>
    <row r="47" spans="1:14" ht="14.25" x14ac:dyDescent="0.2">
      <c r="A47" s="7"/>
      <c r="B47" s="11" t="s">
        <v>7</v>
      </c>
      <c r="C47" s="12" t="s">
        <v>8</v>
      </c>
      <c r="D47" s="13">
        <v>1</v>
      </c>
      <c r="E47" s="14">
        <v>525</v>
      </c>
      <c r="F47" s="15">
        <f>D47*E47</f>
        <v>525</v>
      </c>
      <c r="G47" s="15">
        <f>F47*1.23</f>
        <v>645.75</v>
      </c>
      <c r="I47" s="11" t="s">
        <v>7</v>
      </c>
      <c r="J47" s="12" t="s">
        <v>8</v>
      </c>
      <c r="K47" s="13">
        <v>0</v>
      </c>
      <c r="L47" s="14">
        <v>525</v>
      </c>
      <c r="M47" s="15">
        <f>K47*L47</f>
        <v>0</v>
      </c>
      <c r="N47" s="15">
        <f>M47*1.23</f>
        <v>0</v>
      </c>
    </row>
    <row r="48" spans="1:14" ht="14.25" x14ac:dyDescent="0.2">
      <c r="A48" s="7"/>
      <c r="B48" s="11" t="s">
        <v>9</v>
      </c>
      <c r="C48" s="12"/>
      <c r="D48" s="13">
        <v>1</v>
      </c>
      <c r="E48" s="14">
        <v>140</v>
      </c>
      <c r="F48" s="15">
        <f t="shared" ref="F48:F50" si="0">D48*E48</f>
        <v>140</v>
      </c>
      <c r="G48" s="15">
        <f t="shared" ref="G48:G50" si="1">F48*1.23</f>
        <v>172.2</v>
      </c>
      <c r="I48" s="11" t="s">
        <v>9</v>
      </c>
      <c r="J48" s="12"/>
      <c r="K48" s="13">
        <v>0</v>
      </c>
      <c r="L48" s="14">
        <v>140</v>
      </c>
      <c r="M48" s="15">
        <f t="shared" ref="M48:M50" si="2">K48*L48</f>
        <v>0</v>
      </c>
      <c r="N48" s="15">
        <f t="shared" ref="N48:N50" si="3">M48*1.23</f>
        <v>0</v>
      </c>
    </row>
    <row r="49" spans="1:14" ht="14.25" x14ac:dyDescent="0.2">
      <c r="A49" s="7"/>
      <c r="B49" s="11" t="s">
        <v>10</v>
      </c>
      <c r="C49" s="12" t="s">
        <v>11</v>
      </c>
      <c r="D49" s="13">
        <v>1</v>
      </c>
      <c r="E49" s="14">
        <v>80</v>
      </c>
      <c r="F49" s="15">
        <f t="shared" si="0"/>
        <v>80</v>
      </c>
      <c r="G49" s="15">
        <f t="shared" si="1"/>
        <v>98.4</v>
      </c>
      <c r="I49" s="11" t="s">
        <v>10</v>
      </c>
      <c r="J49" s="12" t="s">
        <v>11</v>
      </c>
      <c r="K49" s="13">
        <v>0</v>
      </c>
      <c r="L49" s="14">
        <v>80</v>
      </c>
      <c r="M49" s="15">
        <f t="shared" si="2"/>
        <v>0</v>
      </c>
      <c r="N49" s="15">
        <f t="shared" si="3"/>
        <v>0</v>
      </c>
    </row>
    <row r="50" spans="1:14" ht="14.25" x14ac:dyDescent="0.2">
      <c r="A50" s="7"/>
      <c r="B50" s="11" t="s">
        <v>12</v>
      </c>
      <c r="C50" s="12"/>
      <c r="D50" s="13">
        <v>1</v>
      </c>
      <c r="E50" s="14">
        <v>130</v>
      </c>
      <c r="F50" s="15">
        <f t="shared" si="0"/>
        <v>130</v>
      </c>
      <c r="G50" s="15">
        <f t="shared" si="1"/>
        <v>159.9</v>
      </c>
      <c r="I50" s="11" t="s">
        <v>12</v>
      </c>
      <c r="J50" s="12"/>
      <c r="K50" s="13">
        <v>0</v>
      </c>
      <c r="L50" s="14">
        <v>130</v>
      </c>
      <c r="M50" s="15">
        <f t="shared" si="2"/>
        <v>0</v>
      </c>
      <c r="N50" s="15">
        <f t="shared" si="3"/>
        <v>0</v>
      </c>
    </row>
    <row r="51" spans="1:14" ht="15" x14ac:dyDescent="0.25">
      <c r="A51" s="7"/>
      <c r="B51" s="16" t="s">
        <v>13</v>
      </c>
      <c r="C51" s="17"/>
      <c r="D51" s="17"/>
      <c r="E51" s="18"/>
      <c r="F51" s="19">
        <f>SUM(F47:F50)</f>
        <v>875</v>
      </c>
      <c r="G51" s="20">
        <f>SUM(G47:G50)</f>
        <v>1076.25</v>
      </c>
      <c r="I51" s="16" t="s">
        <v>13</v>
      </c>
      <c r="J51" s="17"/>
      <c r="K51" s="17"/>
      <c r="L51" s="18"/>
      <c r="M51" s="19">
        <f>SUM(M47:M50)</f>
        <v>0</v>
      </c>
      <c r="N51" s="20">
        <f>SUM(N47:N50)</f>
        <v>0</v>
      </c>
    </row>
    <row r="52" spans="1:14" ht="15" x14ac:dyDescent="0.25">
      <c r="A52" s="7"/>
      <c r="B52" s="10"/>
      <c r="C52" s="7"/>
      <c r="D52" s="7"/>
      <c r="E52" s="7"/>
      <c r="F52" s="7"/>
      <c r="G52" s="7"/>
      <c r="I52" s="10"/>
      <c r="J52" s="7"/>
      <c r="K52" s="7"/>
      <c r="L52" s="7"/>
      <c r="M52" s="7"/>
      <c r="N52" s="7"/>
    </row>
    <row r="53" spans="1:14" ht="15" x14ac:dyDescent="0.25">
      <c r="A53" s="7"/>
      <c r="B53" s="10" t="s">
        <v>14</v>
      </c>
      <c r="C53" s="7"/>
      <c r="D53" s="7"/>
      <c r="E53" s="7"/>
      <c r="F53" s="7"/>
      <c r="G53" s="7"/>
      <c r="I53" s="10" t="s">
        <v>14</v>
      </c>
      <c r="J53" s="7"/>
      <c r="K53" s="7"/>
      <c r="L53" s="7"/>
      <c r="M53" s="7"/>
      <c r="N53" s="7"/>
    </row>
    <row r="54" spans="1:14" ht="45" x14ac:dyDescent="0.25">
      <c r="A54" s="7"/>
      <c r="B54" s="1" t="s">
        <v>4</v>
      </c>
      <c r="C54" s="1" t="s">
        <v>15</v>
      </c>
      <c r="D54" s="1" t="s">
        <v>6</v>
      </c>
      <c r="E54" s="1" t="s">
        <v>104</v>
      </c>
      <c r="F54" s="1" t="s">
        <v>102</v>
      </c>
      <c r="G54" s="1" t="s">
        <v>103</v>
      </c>
      <c r="I54" s="1" t="s">
        <v>4</v>
      </c>
      <c r="J54" s="1" t="s">
        <v>15</v>
      </c>
      <c r="K54" s="1" t="s">
        <v>6</v>
      </c>
      <c r="L54" s="1" t="s">
        <v>104</v>
      </c>
      <c r="M54" s="1" t="s">
        <v>102</v>
      </c>
      <c r="N54" s="1" t="s">
        <v>103</v>
      </c>
    </row>
    <row r="55" spans="1:14" ht="14.25" x14ac:dyDescent="0.2">
      <c r="A55" s="7"/>
      <c r="B55" s="11" t="s">
        <v>16</v>
      </c>
      <c r="C55" s="21" t="s">
        <v>17</v>
      </c>
      <c r="D55" s="13">
        <v>1</v>
      </c>
      <c r="E55" s="14">
        <v>724</v>
      </c>
      <c r="F55" s="15">
        <f>D55*E55</f>
        <v>724</v>
      </c>
      <c r="G55" s="15">
        <f>F55*1.23</f>
        <v>890.52</v>
      </c>
      <c r="I55" s="11" t="s">
        <v>16</v>
      </c>
      <c r="J55" s="21" t="s">
        <v>17</v>
      </c>
      <c r="K55" s="13">
        <v>0</v>
      </c>
      <c r="L55" s="14">
        <v>724</v>
      </c>
      <c r="M55" s="15">
        <f>K55*L55</f>
        <v>0</v>
      </c>
      <c r="N55" s="15">
        <f>M55*1.23</f>
        <v>0</v>
      </c>
    </row>
    <row r="56" spans="1:14" ht="15" x14ac:dyDescent="0.25">
      <c r="A56" s="7"/>
      <c r="B56" s="16" t="s">
        <v>13</v>
      </c>
      <c r="C56" s="17"/>
      <c r="D56" s="17"/>
      <c r="E56" s="18"/>
      <c r="F56" s="19">
        <f>SUM(F55:F55)</f>
        <v>724</v>
      </c>
      <c r="G56" s="20">
        <f>SUM(G55:G55)</f>
        <v>890.52</v>
      </c>
      <c r="I56" s="16" t="s">
        <v>13</v>
      </c>
      <c r="J56" s="17"/>
      <c r="K56" s="17"/>
      <c r="L56" s="18"/>
      <c r="M56" s="19">
        <f>SUM(M55:M55)</f>
        <v>0</v>
      </c>
      <c r="N56" s="20">
        <f>SUM(N55:N55)</f>
        <v>0</v>
      </c>
    </row>
    <row r="57" spans="1:14" ht="14.25" x14ac:dyDescent="0.2">
      <c r="A57" s="7"/>
    </row>
    <row r="58" spans="1:14" ht="45" x14ac:dyDescent="0.25">
      <c r="A58" s="7"/>
      <c r="B58" s="1" t="s">
        <v>4</v>
      </c>
      <c r="C58" s="1" t="s">
        <v>5</v>
      </c>
      <c r="D58" s="1" t="s">
        <v>6</v>
      </c>
      <c r="E58" s="1" t="s">
        <v>104</v>
      </c>
      <c r="F58" s="1" t="s">
        <v>102</v>
      </c>
      <c r="G58" s="1" t="s">
        <v>103</v>
      </c>
      <c r="I58" s="1" t="s">
        <v>4</v>
      </c>
      <c r="J58" s="1" t="s">
        <v>5</v>
      </c>
      <c r="K58" s="1" t="s">
        <v>6</v>
      </c>
      <c r="L58" s="1" t="s">
        <v>104</v>
      </c>
      <c r="M58" s="1" t="s">
        <v>102</v>
      </c>
      <c r="N58" s="1" t="s">
        <v>103</v>
      </c>
    </row>
    <row r="59" spans="1:14" ht="14.25" x14ac:dyDescent="0.2">
      <c r="A59" s="7"/>
      <c r="B59" s="11" t="s">
        <v>18</v>
      </c>
      <c r="C59" s="12" t="s">
        <v>19</v>
      </c>
      <c r="D59" s="13">
        <v>1</v>
      </c>
      <c r="E59" s="14">
        <v>610</v>
      </c>
      <c r="F59" s="15">
        <f t="shared" ref="F59:F60" si="4">D59*E59</f>
        <v>610</v>
      </c>
      <c r="G59" s="15">
        <f t="shared" ref="G59:G60" si="5">F59*1.23</f>
        <v>750.3</v>
      </c>
      <c r="I59" s="11" t="s">
        <v>18</v>
      </c>
      <c r="J59" s="12" t="s">
        <v>19</v>
      </c>
      <c r="K59" s="13">
        <v>0</v>
      </c>
      <c r="L59" s="14">
        <v>610</v>
      </c>
      <c r="M59" s="15">
        <f t="shared" ref="M59:M60" si="6">K59*L59</f>
        <v>0</v>
      </c>
      <c r="N59" s="15">
        <f t="shared" ref="N59:N60" si="7">M59*1.23</f>
        <v>0</v>
      </c>
    </row>
    <row r="60" spans="1:14" ht="14.25" x14ac:dyDescent="0.2">
      <c r="A60" s="7"/>
      <c r="B60" s="11" t="s">
        <v>20</v>
      </c>
      <c r="C60" s="12" t="s">
        <v>21</v>
      </c>
      <c r="D60" s="13">
        <v>2</v>
      </c>
      <c r="E60" s="14">
        <v>650</v>
      </c>
      <c r="F60" s="15">
        <f t="shared" si="4"/>
        <v>1300</v>
      </c>
      <c r="G60" s="15">
        <f t="shared" si="5"/>
        <v>1599</v>
      </c>
      <c r="I60" s="11" t="s">
        <v>20</v>
      </c>
      <c r="J60" s="12" t="s">
        <v>21</v>
      </c>
      <c r="K60" s="13">
        <v>0</v>
      </c>
      <c r="L60" s="14">
        <v>650</v>
      </c>
      <c r="M60" s="15">
        <f t="shared" si="6"/>
        <v>0</v>
      </c>
      <c r="N60" s="15">
        <f t="shared" si="7"/>
        <v>0</v>
      </c>
    </row>
    <row r="61" spans="1:14" ht="15" x14ac:dyDescent="0.25">
      <c r="A61" s="7"/>
      <c r="B61" s="16" t="s">
        <v>13</v>
      </c>
      <c r="C61" s="17"/>
      <c r="D61" s="17"/>
      <c r="E61" s="18"/>
      <c r="F61" s="19">
        <f>SUM(F59:F60)</f>
        <v>1910</v>
      </c>
      <c r="G61" s="19">
        <f>SUM(G59:G60)</f>
        <v>2349.3000000000002</v>
      </c>
      <c r="I61" s="16" t="s">
        <v>13</v>
      </c>
      <c r="J61" s="17"/>
      <c r="K61" s="17"/>
      <c r="L61" s="18"/>
      <c r="M61" s="19">
        <f>SUM(M57:M60)</f>
        <v>0</v>
      </c>
      <c r="N61" s="20">
        <f>SUM(N57:N60)</f>
        <v>0</v>
      </c>
    </row>
    <row r="63" spans="1:14" ht="34.9" customHeight="1" x14ac:dyDescent="0.25">
      <c r="B63" s="50" t="s">
        <v>22</v>
      </c>
      <c r="C63" s="50"/>
      <c r="D63" s="50"/>
      <c r="E63" s="50"/>
      <c r="F63" s="50"/>
      <c r="G63" s="50"/>
      <c r="I63" s="50" t="s">
        <v>23</v>
      </c>
      <c r="J63" s="50"/>
      <c r="K63" s="50"/>
      <c r="L63" s="50"/>
      <c r="M63" s="50"/>
      <c r="N63" s="50"/>
    </row>
    <row r="64" spans="1:14" ht="15" x14ac:dyDescent="0.25">
      <c r="B64" s="10"/>
    </row>
    <row r="66" spans="2:14" ht="15" x14ac:dyDescent="0.25">
      <c r="B66" s="10" t="s">
        <v>3</v>
      </c>
      <c r="C66" s="7"/>
      <c r="D66" s="7"/>
      <c r="E66" s="7"/>
      <c r="F66" s="7"/>
      <c r="G66" s="7"/>
      <c r="I66" s="10" t="s">
        <v>3</v>
      </c>
      <c r="J66" s="7"/>
      <c r="K66" s="7"/>
      <c r="L66" s="7"/>
      <c r="M66" s="7"/>
      <c r="N66" s="7"/>
    </row>
    <row r="67" spans="2:14" ht="45" x14ac:dyDescent="0.25">
      <c r="B67" s="1" t="s">
        <v>4</v>
      </c>
      <c r="C67" s="1" t="s">
        <v>5</v>
      </c>
      <c r="D67" s="1" t="s">
        <v>6</v>
      </c>
      <c r="E67" s="1" t="s">
        <v>104</v>
      </c>
      <c r="F67" s="1" t="s">
        <v>102</v>
      </c>
      <c r="G67" s="1" t="s">
        <v>103</v>
      </c>
      <c r="H67" s="22" t="s">
        <v>24</v>
      </c>
      <c r="I67" s="1" t="s">
        <v>4</v>
      </c>
      <c r="J67" s="1" t="s">
        <v>5</v>
      </c>
      <c r="K67" s="1" t="s">
        <v>6</v>
      </c>
      <c r="L67" s="1" t="s">
        <v>104</v>
      </c>
      <c r="M67" s="1" t="s">
        <v>102</v>
      </c>
      <c r="N67" s="1" t="s">
        <v>103</v>
      </c>
    </row>
    <row r="68" spans="2:14" ht="14.25" x14ac:dyDescent="0.2">
      <c r="B68" s="11" t="s">
        <v>25</v>
      </c>
      <c r="C68" s="12" t="s">
        <v>26</v>
      </c>
      <c r="D68" s="21">
        <v>0.5</v>
      </c>
      <c r="E68" s="23">
        <v>510</v>
      </c>
      <c r="F68" s="15">
        <f t="shared" ref="F68:F76" si="8">D68*E68</f>
        <v>255</v>
      </c>
      <c r="G68" s="15">
        <f t="shared" ref="G68:G76" si="9">F68*1.23</f>
        <v>313.64999999999998</v>
      </c>
      <c r="H68" s="24">
        <f t="shared" ref="H68:H76" si="10">D68+K68</f>
        <v>1</v>
      </c>
      <c r="I68" s="11" t="s">
        <v>25</v>
      </c>
      <c r="J68" s="12" t="s">
        <v>26</v>
      </c>
      <c r="K68" s="21">
        <v>0.5</v>
      </c>
      <c r="L68" s="23">
        <v>510</v>
      </c>
      <c r="M68" s="15">
        <f t="shared" ref="M68:M76" si="11">K68*L68</f>
        <v>255</v>
      </c>
      <c r="N68" s="15">
        <f t="shared" ref="N68:N76" si="12">M68*1.23</f>
        <v>313.64999999999998</v>
      </c>
    </row>
    <row r="69" spans="2:14" ht="14.25" x14ac:dyDescent="0.2">
      <c r="B69" s="11" t="s">
        <v>27</v>
      </c>
      <c r="C69" s="12" t="s">
        <v>28</v>
      </c>
      <c r="D69" s="21">
        <v>0.5</v>
      </c>
      <c r="E69" s="14">
        <v>1365.18</v>
      </c>
      <c r="F69" s="15">
        <f t="shared" si="8"/>
        <v>682.59</v>
      </c>
      <c r="G69" s="15">
        <f t="shared" si="9"/>
        <v>839.58569999999997</v>
      </c>
      <c r="H69" s="24">
        <f t="shared" si="10"/>
        <v>1</v>
      </c>
      <c r="I69" s="11" t="s">
        <v>27</v>
      </c>
      <c r="J69" s="12" t="s">
        <v>28</v>
      </c>
      <c r="K69" s="21">
        <v>0.5</v>
      </c>
      <c r="L69" s="14">
        <v>1365.18</v>
      </c>
      <c r="M69" s="15">
        <f t="shared" si="11"/>
        <v>682.59</v>
      </c>
      <c r="N69" s="15">
        <f t="shared" si="12"/>
        <v>839.58569999999997</v>
      </c>
    </row>
    <row r="70" spans="2:14" ht="14.25" x14ac:dyDescent="0.2">
      <c r="B70" s="11" t="s">
        <v>29</v>
      </c>
      <c r="C70" s="12" t="s">
        <v>30</v>
      </c>
      <c r="D70" s="21">
        <v>0.5</v>
      </c>
      <c r="E70" s="14">
        <v>1194</v>
      </c>
      <c r="F70" s="15">
        <f t="shared" si="8"/>
        <v>597</v>
      </c>
      <c r="G70" s="15">
        <f t="shared" si="9"/>
        <v>734.31</v>
      </c>
      <c r="H70" s="24">
        <f t="shared" si="10"/>
        <v>1</v>
      </c>
      <c r="I70" s="11" t="s">
        <v>29</v>
      </c>
      <c r="J70" s="12" t="s">
        <v>30</v>
      </c>
      <c r="K70" s="21">
        <v>0.5</v>
      </c>
      <c r="L70" s="14">
        <v>1194</v>
      </c>
      <c r="M70" s="15">
        <f t="shared" si="11"/>
        <v>597</v>
      </c>
      <c r="N70" s="15">
        <f t="shared" si="12"/>
        <v>734.31</v>
      </c>
    </row>
    <row r="71" spans="2:14" ht="14.25" x14ac:dyDescent="0.2">
      <c r="B71" s="11" t="s">
        <v>29</v>
      </c>
      <c r="C71" s="25" t="s">
        <v>31</v>
      </c>
      <c r="D71" s="21">
        <v>0.5</v>
      </c>
      <c r="E71" s="14">
        <v>1400</v>
      </c>
      <c r="F71" s="15">
        <f t="shared" si="8"/>
        <v>700</v>
      </c>
      <c r="G71" s="15">
        <f t="shared" si="9"/>
        <v>861</v>
      </c>
      <c r="H71" s="24">
        <f t="shared" si="10"/>
        <v>1</v>
      </c>
      <c r="I71" s="11" t="s">
        <v>29</v>
      </c>
      <c r="J71" s="25" t="s">
        <v>31</v>
      </c>
      <c r="K71" s="21">
        <v>0.5</v>
      </c>
      <c r="L71" s="14">
        <v>1400</v>
      </c>
      <c r="M71" s="15">
        <f t="shared" si="11"/>
        <v>700</v>
      </c>
      <c r="N71" s="15">
        <f t="shared" si="12"/>
        <v>861</v>
      </c>
    </row>
    <row r="72" spans="2:14" ht="28.5" x14ac:dyDescent="0.2">
      <c r="B72" s="11" t="s">
        <v>32</v>
      </c>
      <c r="C72" s="25" t="s">
        <v>33</v>
      </c>
      <c r="D72" s="21">
        <v>0.5</v>
      </c>
      <c r="E72" s="14">
        <v>2600</v>
      </c>
      <c r="F72" s="15">
        <f t="shared" si="8"/>
        <v>1300</v>
      </c>
      <c r="G72" s="15">
        <f t="shared" si="9"/>
        <v>1599</v>
      </c>
      <c r="H72" s="24">
        <f t="shared" si="10"/>
        <v>1</v>
      </c>
      <c r="I72" s="11" t="s">
        <v>32</v>
      </c>
      <c r="J72" s="25" t="s">
        <v>33</v>
      </c>
      <c r="K72" s="21">
        <v>0.5</v>
      </c>
      <c r="L72" s="14">
        <v>2600</v>
      </c>
      <c r="M72" s="15">
        <f t="shared" si="11"/>
        <v>1300</v>
      </c>
      <c r="N72" s="15">
        <f t="shared" si="12"/>
        <v>1599</v>
      </c>
    </row>
    <row r="73" spans="2:14" ht="14.25" x14ac:dyDescent="0.2">
      <c r="B73" s="11" t="s">
        <v>34</v>
      </c>
      <c r="C73" s="25"/>
      <c r="D73" s="21">
        <v>1.6</v>
      </c>
      <c r="E73" s="14">
        <v>500</v>
      </c>
      <c r="F73" s="15">
        <f t="shared" si="8"/>
        <v>800</v>
      </c>
      <c r="G73" s="15">
        <f t="shared" si="9"/>
        <v>984</v>
      </c>
      <c r="H73" s="24">
        <f t="shared" si="10"/>
        <v>3.2</v>
      </c>
      <c r="I73" s="11" t="s">
        <v>34</v>
      </c>
      <c r="J73" s="25"/>
      <c r="K73" s="21">
        <v>1.6</v>
      </c>
      <c r="L73" s="14">
        <v>500</v>
      </c>
      <c r="M73" s="15">
        <f t="shared" si="11"/>
        <v>800</v>
      </c>
      <c r="N73" s="15">
        <f t="shared" si="12"/>
        <v>984</v>
      </c>
    </row>
    <row r="74" spans="2:14" ht="14.25" x14ac:dyDescent="0.2">
      <c r="B74" s="11" t="s">
        <v>35</v>
      </c>
      <c r="C74" s="25" t="s">
        <v>36</v>
      </c>
      <c r="D74" s="21">
        <v>0.5</v>
      </c>
      <c r="E74" s="14">
        <v>2163</v>
      </c>
      <c r="F74" s="15">
        <f t="shared" si="8"/>
        <v>1081.5</v>
      </c>
      <c r="G74" s="15">
        <f t="shared" si="9"/>
        <v>1330.2449999999999</v>
      </c>
      <c r="H74" s="24">
        <f t="shared" si="10"/>
        <v>1</v>
      </c>
      <c r="I74" s="11" t="s">
        <v>35</v>
      </c>
      <c r="J74" s="25" t="s">
        <v>36</v>
      </c>
      <c r="K74" s="21">
        <v>0.5</v>
      </c>
      <c r="L74" s="14">
        <v>2163</v>
      </c>
      <c r="M74" s="15">
        <f t="shared" si="11"/>
        <v>1081.5</v>
      </c>
      <c r="N74" s="15">
        <f t="shared" si="12"/>
        <v>1330.2449999999999</v>
      </c>
    </row>
    <row r="75" spans="2:14" ht="14.25" x14ac:dyDescent="0.2">
      <c r="B75" s="11" t="s">
        <v>35</v>
      </c>
      <c r="C75" s="25" t="s">
        <v>37</v>
      </c>
      <c r="D75" s="21">
        <v>1</v>
      </c>
      <c r="E75" s="14">
        <v>1220</v>
      </c>
      <c r="F75" s="15">
        <f t="shared" si="8"/>
        <v>1220</v>
      </c>
      <c r="G75" s="15">
        <f t="shared" si="9"/>
        <v>1500.6</v>
      </c>
      <c r="H75" s="24">
        <f t="shared" si="10"/>
        <v>2</v>
      </c>
      <c r="I75" s="11" t="s">
        <v>35</v>
      </c>
      <c r="J75" s="25" t="s">
        <v>37</v>
      </c>
      <c r="K75" s="21">
        <v>1</v>
      </c>
      <c r="L75" s="14">
        <v>1220</v>
      </c>
      <c r="M75" s="15">
        <f t="shared" si="11"/>
        <v>1220</v>
      </c>
      <c r="N75" s="15">
        <f t="shared" si="12"/>
        <v>1500.6</v>
      </c>
    </row>
    <row r="76" spans="2:14" ht="14.25" x14ac:dyDescent="0.2">
      <c r="B76" s="11" t="s">
        <v>38</v>
      </c>
      <c r="C76" s="25" t="s">
        <v>39</v>
      </c>
      <c r="D76" s="21">
        <v>0.5</v>
      </c>
      <c r="E76" s="14">
        <v>2830.18</v>
      </c>
      <c r="F76" s="15">
        <f t="shared" si="8"/>
        <v>1415.09</v>
      </c>
      <c r="G76" s="15">
        <f t="shared" si="9"/>
        <v>1740.5606999999998</v>
      </c>
      <c r="H76" s="24">
        <f t="shared" si="10"/>
        <v>1</v>
      </c>
      <c r="I76" s="11" t="s">
        <v>38</v>
      </c>
      <c r="J76" s="25" t="s">
        <v>39</v>
      </c>
      <c r="K76" s="21">
        <v>0.5</v>
      </c>
      <c r="L76" s="14">
        <v>2830.18</v>
      </c>
      <c r="M76" s="15">
        <f t="shared" si="11"/>
        <v>1415.09</v>
      </c>
      <c r="N76" s="15">
        <f t="shared" si="12"/>
        <v>1740.5606999999998</v>
      </c>
    </row>
    <row r="77" spans="2:14" ht="15" x14ac:dyDescent="0.25">
      <c r="B77" s="16" t="s">
        <v>13</v>
      </c>
      <c r="C77" s="17"/>
      <c r="D77" s="17"/>
      <c r="E77" s="18"/>
      <c r="F77" s="19">
        <f>SUM(F68:F76)</f>
        <v>8051.18</v>
      </c>
      <c r="G77" s="20">
        <f>SUM(G68:G76)</f>
        <v>9902.9513999999999</v>
      </c>
      <c r="H77" s="24"/>
      <c r="I77" s="16" t="s">
        <v>13</v>
      </c>
      <c r="J77" s="17"/>
      <c r="K77" s="17"/>
      <c r="L77" s="18"/>
      <c r="M77" s="19">
        <f>SUM(M68:M76)</f>
        <v>8051.18</v>
      </c>
      <c r="N77" s="19">
        <f>SUM(N68:N76)</f>
        <v>9902.9513999999999</v>
      </c>
    </row>
    <row r="78" spans="2:14" ht="15" x14ac:dyDescent="0.25">
      <c r="B78" s="10"/>
      <c r="C78" s="7"/>
      <c r="D78" s="7"/>
      <c r="E78" s="7"/>
      <c r="F78" s="7"/>
      <c r="G78" s="7"/>
      <c r="H78" s="24"/>
      <c r="I78" s="10"/>
      <c r="J78" s="7"/>
      <c r="K78" s="7"/>
      <c r="L78" s="7"/>
      <c r="M78" s="7"/>
      <c r="N78" s="7"/>
    </row>
    <row r="79" spans="2:14" ht="15" x14ac:dyDescent="0.25">
      <c r="B79" s="10" t="s">
        <v>14</v>
      </c>
      <c r="C79" s="7"/>
      <c r="D79" s="7"/>
      <c r="E79" s="7"/>
      <c r="F79" s="7"/>
      <c r="G79" s="7"/>
      <c r="H79" s="24"/>
      <c r="I79" s="10" t="s">
        <v>14</v>
      </c>
      <c r="J79" s="7"/>
      <c r="K79" s="7"/>
      <c r="L79" s="7"/>
      <c r="M79" s="7"/>
      <c r="N79" s="7"/>
    </row>
    <row r="80" spans="2:14" ht="45" x14ac:dyDescent="0.25">
      <c r="B80" s="1" t="s">
        <v>4</v>
      </c>
      <c r="C80" s="1" t="s">
        <v>15</v>
      </c>
      <c r="D80" s="1" t="s">
        <v>6</v>
      </c>
      <c r="E80" s="1" t="s">
        <v>104</v>
      </c>
      <c r="F80" s="1" t="s">
        <v>102</v>
      </c>
      <c r="G80" s="1" t="s">
        <v>103</v>
      </c>
      <c r="H80" s="24"/>
      <c r="I80" s="1" t="s">
        <v>4</v>
      </c>
      <c r="J80" s="1" t="s">
        <v>15</v>
      </c>
      <c r="K80" s="1" t="s">
        <v>6</v>
      </c>
      <c r="L80" s="1" t="s">
        <v>104</v>
      </c>
      <c r="M80" s="1" t="s">
        <v>102</v>
      </c>
      <c r="N80" s="1" t="s">
        <v>103</v>
      </c>
    </row>
    <row r="81" spans="2:14" ht="14.25" x14ac:dyDescent="0.2">
      <c r="B81" s="11" t="s">
        <v>40</v>
      </c>
      <c r="C81" s="21" t="s">
        <v>41</v>
      </c>
      <c r="D81" s="21">
        <v>2</v>
      </c>
      <c r="E81" s="14">
        <v>290</v>
      </c>
      <c r="F81" s="15">
        <f>D81*E81</f>
        <v>580</v>
      </c>
      <c r="G81" s="15">
        <f>F81*1.23</f>
        <v>713.4</v>
      </c>
      <c r="H81" s="24">
        <f>D81+K81</f>
        <v>4</v>
      </c>
      <c r="I81" s="11" t="s">
        <v>40</v>
      </c>
      <c r="J81" s="21" t="s">
        <v>41</v>
      </c>
      <c r="K81" s="21">
        <v>2</v>
      </c>
      <c r="L81" s="14">
        <v>290</v>
      </c>
      <c r="M81" s="15">
        <f>K81*L81</f>
        <v>580</v>
      </c>
      <c r="N81" s="15">
        <f>M81*1.23</f>
        <v>713.4</v>
      </c>
    </row>
    <row r="82" spans="2:14" ht="15" x14ac:dyDescent="0.25">
      <c r="B82" s="16" t="s">
        <v>13</v>
      </c>
      <c r="C82" s="17"/>
      <c r="D82" s="17"/>
      <c r="E82" s="18"/>
      <c r="F82" s="19">
        <f>SUM(F81:F81)</f>
        <v>580</v>
      </c>
      <c r="G82" s="20">
        <f>SUM(G81:G81)</f>
        <v>713.4</v>
      </c>
      <c r="I82" s="16" t="s">
        <v>13</v>
      </c>
      <c r="J82" s="17"/>
      <c r="K82" s="17"/>
      <c r="L82" s="18"/>
      <c r="M82" s="19">
        <f>SUM(M81:M81)</f>
        <v>580</v>
      </c>
      <c r="N82" s="20">
        <f>SUM(N81:N81)</f>
        <v>713.4</v>
      </c>
    </row>
    <row r="84" spans="2:14" ht="15" x14ac:dyDescent="0.25">
      <c r="B84" s="10" t="s">
        <v>14</v>
      </c>
      <c r="C84" s="7"/>
      <c r="D84" s="7"/>
      <c r="E84" s="7"/>
      <c r="F84" s="7"/>
      <c r="G84" s="7"/>
      <c r="H84" s="24"/>
      <c r="I84" s="10" t="s">
        <v>14</v>
      </c>
      <c r="J84" s="7"/>
      <c r="K84" s="7"/>
      <c r="L84" s="7"/>
      <c r="M84" s="7"/>
      <c r="N84" s="7"/>
    </row>
    <row r="85" spans="2:14" ht="45" x14ac:dyDescent="0.25">
      <c r="B85" s="1" t="s">
        <v>4</v>
      </c>
      <c r="C85" s="1" t="s">
        <v>15</v>
      </c>
      <c r="D85" s="1" t="s">
        <v>6</v>
      </c>
      <c r="E85" s="1" t="s">
        <v>104</v>
      </c>
      <c r="F85" s="1" t="s">
        <v>102</v>
      </c>
      <c r="G85" s="1" t="s">
        <v>103</v>
      </c>
      <c r="H85" s="24"/>
      <c r="I85" s="1" t="s">
        <v>4</v>
      </c>
      <c r="J85" s="1" t="s">
        <v>15</v>
      </c>
      <c r="K85" s="1" t="s">
        <v>6</v>
      </c>
      <c r="L85" s="1" t="s">
        <v>104</v>
      </c>
      <c r="M85" s="1" t="s">
        <v>102</v>
      </c>
      <c r="N85" s="1" t="s">
        <v>103</v>
      </c>
    </row>
    <row r="86" spans="2:14" ht="14.25" x14ac:dyDescent="0.2">
      <c r="B86" s="11" t="s">
        <v>42</v>
      </c>
      <c r="C86" s="25" t="s">
        <v>43</v>
      </c>
      <c r="D86" s="21">
        <v>1</v>
      </c>
      <c r="E86" s="23">
        <v>1100</v>
      </c>
      <c r="F86" s="15">
        <f>D86*E86</f>
        <v>1100</v>
      </c>
      <c r="G86" s="15">
        <f>F86*1.23</f>
        <v>1353</v>
      </c>
      <c r="H86" s="24">
        <f>D86+K86</f>
        <v>2</v>
      </c>
      <c r="I86" s="11" t="s">
        <v>42</v>
      </c>
      <c r="J86" s="25" t="s">
        <v>43</v>
      </c>
      <c r="K86" s="21">
        <v>1</v>
      </c>
      <c r="L86" s="23">
        <v>1100</v>
      </c>
      <c r="M86" s="15">
        <f>K86*L86</f>
        <v>1100</v>
      </c>
      <c r="N86" s="15">
        <f>M86*1.23</f>
        <v>1353</v>
      </c>
    </row>
    <row r="87" spans="2:14" ht="15" x14ac:dyDescent="0.25">
      <c r="B87" s="16" t="s">
        <v>13</v>
      </c>
      <c r="C87" s="17"/>
      <c r="D87" s="17"/>
      <c r="E87" s="18"/>
      <c r="F87" s="19">
        <f>SUM(F86:F86)</f>
        <v>1100</v>
      </c>
      <c r="G87" s="20">
        <f>SUM(G86:G86)</f>
        <v>1353</v>
      </c>
      <c r="I87" s="16" t="s">
        <v>13</v>
      </c>
      <c r="J87" s="17"/>
      <c r="K87" s="17"/>
      <c r="L87" s="18"/>
      <c r="M87" s="19">
        <f>SUM(M86:M86)</f>
        <v>1100</v>
      </c>
      <c r="N87" s="20">
        <f>SUM(N86:N86)</f>
        <v>1353</v>
      </c>
    </row>
    <row r="89" spans="2:14" ht="36" x14ac:dyDescent="0.25">
      <c r="B89" s="50" t="s">
        <v>44</v>
      </c>
      <c r="C89" s="50"/>
      <c r="D89" s="50"/>
      <c r="E89" s="50"/>
      <c r="F89" s="50"/>
      <c r="G89" s="50"/>
      <c r="I89" s="8" t="s">
        <v>45</v>
      </c>
      <c r="J89" s="7"/>
      <c r="K89" s="7"/>
      <c r="L89" s="7"/>
      <c r="M89" s="9"/>
      <c r="N89" s="9"/>
    </row>
    <row r="90" spans="2:14" ht="15" x14ac:dyDescent="0.25">
      <c r="B90" s="10"/>
      <c r="C90" s="7"/>
      <c r="D90" s="7"/>
      <c r="E90" s="7"/>
      <c r="F90" s="9"/>
      <c r="G90" s="9"/>
      <c r="I90" s="10"/>
      <c r="J90" s="7"/>
      <c r="K90" s="7"/>
      <c r="L90" s="7"/>
      <c r="M90" s="9"/>
      <c r="N90" s="9"/>
    </row>
    <row r="91" spans="2:14" ht="15" x14ac:dyDescent="0.25">
      <c r="B91" s="10" t="s">
        <v>3</v>
      </c>
      <c r="C91" s="7"/>
      <c r="D91" s="7"/>
      <c r="E91" s="7"/>
      <c r="F91" s="7"/>
      <c r="G91" s="7"/>
      <c r="I91" s="10" t="s">
        <v>3</v>
      </c>
      <c r="J91" s="7"/>
      <c r="K91" s="7"/>
      <c r="L91" s="7"/>
      <c r="M91" s="7"/>
      <c r="N91" s="7"/>
    </row>
    <row r="92" spans="2:14" ht="45" x14ac:dyDescent="0.25">
      <c r="B92" s="1" t="s">
        <v>4</v>
      </c>
      <c r="C92" s="1" t="s">
        <v>5</v>
      </c>
      <c r="D92" s="1" t="s">
        <v>6</v>
      </c>
      <c r="E92" s="1" t="s">
        <v>104</v>
      </c>
      <c r="F92" s="1" t="s">
        <v>102</v>
      </c>
      <c r="G92" s="1" t="s">
        <v>103</v>
      </c>
      <c r="H92" s="22" t="s">
        <v>24</v>
      </c>
      <c r="I92" s="1" t="s">
        <v>4</v>
      </c>
      <c r="J92" s="1" t="s">
        <v>5</v>
      </c>
      <c r="K92" s="1" t="s">
        <v>6</v>
      </c>
      <c r="L92" s="1" t="s">
        <v>104</v>
      </c>
      <c r="M92" s="1" t="s">
        <v>102</v>
      </c>
      <c r="N92" s="1" t="s">
        <v>103</v>
      </c>
    </row>
    <row r="93" spans="2:14" ht="14.25" x14ac:dyDescent="0.2">
      <c r="B93" s="26" t="s">
        <v>7</v>
      </c>
      <c r="C93" s="27" t="s">
        <v>46</v>
      </c>
      <c r="D93" s="28">
        <f>D190+D254+D287</f>
        <v>2</v>
      </c>
      <c r="E93" s="29">
        <v>610</v>
      </c>
      <c r="F93" s="15">
        <f t="shared" ref="F93:F113" si="13">D93*E93</f>
        <v>1220</v>
      </c>
      <c r="G93" s="15">
        <f t="shared" ref="G93:G113" si="14">F93*1.23</f>
        <v>1500.6</v>
      </c>
      <c r="H93" s="24">
        <f t="shared" ref="H93:H113" si="15">D93+K93</f>
        <v>4</v>
      </c>
      <c r="I93" s="26" t="s">
        <v>7</v>
      </c>
      <c r="J93" s="27" t="s">
        <v>46</v>
      </c>
      <c r="K93" s="28">
        <f>K190+K254+K287</f>
        <v>2</v>
      </c>
      <c r="L93" s="29">
        <v>610</v>
      </c>
      <c r="M93" s="15">
        <f t="shared" ref="M93:M113" si="16">K93*L93</f>
        <v>1220</v>
      </c>
      <c r="N93" s="15">
        <f t="shared" ref="N93:N113" si="17">M93*1.23</f>
        <v>1500.6</v>
      </c>
    </row>
    <row r="94" spans="2:14" ht="14.25" x14ac:dyDescent="0.2">
      <c r="B94" s="26" t="s">
        <v>7</v>
      </c>
      <c r="C94" s="30" t="s">
        <v>47</v>
      </c>
      <c r="D94" s="28">
        <f>D221</f>
        <v>4</v>
      </c>
      <c r="E94" s="29">
        <v>590</v>
      </c>
      <c r="F94" s="15">
        <f t="shared" si="13"/>
        <v>2360</v>
      </c>
      <c r="G94" s="15">
        <f t="shared" si="14"/>
        <v>2902.8</v>
      </c>
      <c r="H94" s="24">
        <f t="shared" si="15"/>
        <v>8</v>
      </c>
      <c r="I94" s="26" t="s">
        <v>7</v>
      </c>
      <c r="J94" s="30" t="s">
        <v>47</v>
      </c>
      <c r="K94" s="28">
        <f>K221</f>
        <v>4</v>
      </c>
      <c r="L94" s="29">
        <v>590</v>
      </c>
      <c r="M94" s="15">
        <f t="shared" si="16"/>
        <v>2360</v>
      </c>
      <c r="N94" s="15">
        <f t="shared" si="17"/>
        <v>2902.8</v>
      </c>
    </row>
    <row r="95" spans="2:14" ht="14.25" x14ac:dyDescent="0.2">
      <c r="B95" s="26" t="s">
        <v>7</v>
      </c>
      <c r="C95" s="27" t="s">
        <v>26</v>
      </c>
      <c r="D95" s="28">
        <f>D288</f>
        <v>1</v>
      </c>
      <c r="E95" s="29">
        <v>510</v>
      </c>
      <c r="F95" s="15">
        <f t="shared" si="13"/>
        <v>510</v>
      </c>
      <c r="G95" s="15">
        <f t="shared" si="14"/>
        <v>627.29999999999995</v>
      </c>
      <c r="H95" s="24">
        <f t="shared" si="15"/>
        <v>1</v>
      </c>
      <c r="I95" s="26" t="s">
        <v>7</v>
      </c>
      <c r="J95" s="27" t="s">
        <v>26</v>
      </c>
      <c r="K95" s="28">
        <f>K288</f>
        <v>0</v>
      </c>
      <c r="L95" s="29">
        <v>510</v>
      </c>
      <c r="M95" s="15">
        <f t="shared" si="16"/>
        <v>0</v>
      </c>
      <c r="N95" s="15">
        <f t="shared" si="17"/>
        <v>0</v>
      </c>
    </row>
    <row r="96" spans="2:14" ht="14.25" x14ac:dyDescent="0.2">
      <c r="B96" s="26" t="s">
        <v>7</v>
      </c>
      <c r="C96" s="27" t="s">
        <v>48</v>
      </c>
      <c r="D96" s="28">
        <f>D255</f>
        <v>0</v>
      </c>
      <c r="E96" s="29">
        <v>495</v>
      </c>
      <c r="F96" s="15">
        <f t="shared" si="13"/>
        <v>0</v>
      </c>
      <c r="G96" s="15">
        <f t="shared" si="14"/>
        <v>0</v>
      </c>
      <c r="H96" s="24">
        <f t="shared" si="15"/>
        <v>1</v>
      </c>
      <c r="I96" s="26" t="s">
        <v>7</v>
      </c>
      <c r="J96" s="27" t="s">
        <v>48</v>
      </c>
      <c r="K96" s="28">
        <f>K255</f>
        <v>1</v>
      </c>
      <c r="L96" s="29">
        <v>495</v>
      </c>
      <c r="M96" s="15">
        <f t="shared" si="16"/>
        <v>495</v>
      </c>
      <c r="N96" s="15">
        <f t="shared" si="17"/>
        <v>608.85</v>
      </c>
    </row>
    <row r="97" spans="2:14" ht="14.25" x14ac:dyDescent="0.2">
      <c r="B97" s="26" t="s">
        <v>7</v>
      </c>
      <c r="C97" s="27" t="s">
        <v>49</v>
      </c>
      <c r="D97" s="28">
        <f>D191+D222</f>
        <v>5</v>
      </c>
      <c r="E97" s="29">
        <v>688</v>
      </c>
      <c r="F97" s="15">
        <f t="shared" si="13"/>
        <v>3440</v>
      </c>
      <c r="G97" s="15">
        <f t="shared" si="14"/>
        <v>4231.2</v>
      </c>
      <c r="H97" s="24">
        <f t="shared" si="15"/>
        <v>10</v>
      </c>
      <c r="I97" s="26" t="s">
        <v>7</v>
      </c>
      <c r="J97" s="27" t="s">
        <v>49</v>
      </c>
      <c r="K97" s="28">
        <f>K191+K222</f>
        <v>5</v>
      </c>
      <c r="L97" s="29">
        <v>688</v>
      </c>
      <c r="M97" s="15">
        <f t="shared" si="16"/>
        <v>3440</v>
      </c>
      <c r="N97" s="15">
        <f t="shared" si="17"/>
        <v>4231.2</v>
      </c>
    </row>
    <row r="98" spans="2:14" ht="14.25" x14ac:dyDescent="0.2">
      <c r="B98" s="26" t="s">
        <v>50</v>
      </c>
      <c r="C98" s="27" t="s">
        <v>51</v>
      </c>
      <c r="D98" s="28">
        <f>D192+D256+D289</f>
        <v>2</v>
      </c>
      <c r="E98" s="29">
        <v>558</v>
      </c>
      <c r="F98" s="15">
        <f t="shared" si="13"/>
        <v>1116</v>
      </c>
      <c r="G98" s="15">
        <f t="shared" si="14"/>
        <v>1372.68</v>
      </c>
      <c r="H98" s="24">
        <f t="shared" si="15"/>
        <v>4</v>
      </c>
      <c r="I98" s="26" t="s">
        <v>50</v>
      </c>
      <c r="J98" s="27" t="s">
        <v>51</v>
      </c>
      <c r="K98" s="28">
        <f>K192+K256+K289</f>
        <v>2</v>
      </c>
      <c r="L98" s="29">
        <v>558</v>
      </c>
      <c r="M98" s="15">
        <f t="shared" si="16"/>
        <v>1116</v>
      </c>
      <c r="N98" s="15">
        <f t="shared" si="17"/>
        <v>1372.68</v>
      </c>
    </row>
    <row r="99" spans="2:14" ht="14.25" x14ac:dyDescent="0.2">
      <c r="B99" s="26" t="s">
        <v>50</v>
      </c>
      <c r="C99" s="30" t="s">
        <v>52</v>
      </c>
      <c r="D99" s="28">
        <f>D223</f>
        <v>4</v>
      </c>
      <c r="E99" s="29">
        <v>394</v>
      </c>
      <c r="F99" s="15">
        <f t="shared" si="13"/>
        <v>1576</v>
      </c>
      <c r="G99" s="15">
        <f t="shared" si="14"/>
        <v>1938.48</v>
      </c>
      <c r="H99" s="24">
        <f t="shared" si="15"/>
        <v>8</v>
      </c>
      <c r="I99" s="26" t="s">
        <v>50</v>
      </c>
      <c r="J99" s="30" t="s">
        <v>52</v>
      </c>
      <c r="K99" s="28">
        <f>K223</f>
        <v>4</v>
      </c>
      <c r="L99" s="29">
        <v>394</v>
      </c>
      <c r="M99" s="15">
        <f t="shared" si="16"/>
        <v>1576</v>
      </c>
      <c r="N99" s="15">
        <f t="shared" si="17"/>
        <v>1938.48</v>
      </c>
    </row>
    <row r="100" spans="2:14" ht="14.25" x14ac:dyDescent="0.2">
      <c r="B100" s="26" t="s">
        <v>50</v>
      </c>
      <c r="C100" s="27" t="s">
        <v>53</v>
      </c>
      <c r="D100" s="28">
        <f>D290</f>
        <v>1</v>
      </c>
      <c r="E100" s="29">
        <v>492</v>
      </c>
      <c r="F100" s="15">
        <f t="shared" si="13"/>
        <v>492</v>
      </c>
      <c r="G100" s="15">
        <f t="shared" si="14"/>
        <v>605.16</v>
      </c>
      <c r="H100" s="24">
        <f t="shared" si="15"/>
        <v>1</v>
      </c>
      <c r="I100" s="26" t="s">
        <v>50</v>
      </c>
      <c r="J100" s="27" t="s">
        <v>53</v>
      </c>
      <c r="K100" s="28">
        <f>K290</f>
        <v>0</v>
      </c>
      <c r="L100" s="29">
        <v>492</v>
      </c>
      <c r="M100" s="15">
        <f t="shared" si="16"/>
        <v>0</v>
      </c>
      <c r="N100" s="15">
        <f t="shared" si="17"/>
        <v>0</v>
      </c>
    </row>
    <row r="101" spans="2:14" ht="14.25" x14ac:dyDescent="0.2">
      <c r="B101" s="26" t="s">
        <v>50</v>
      </c>
      <c r="C101" s="27" t="s">
        <v>54</v>
      </c>
      <c r="D101" s="28">
        <f>D257</f>
        <v>0</v>
      </c>
      <c r="E101" s="29">
        <v>410</v>
      </c>
      <c r="F101" s="15">
        <f t="shared" si="13"/>
        <v>0</v>
      </c>
      <c r="G101" s="15">
        <f t="shared" si="14"/>
        <v>0</v>
      </c>
      <c r="H101" s="24">
        <f t="shared" si="15"/>
        <v>1</v>
      </c>
      <c r="I101" s="26" t="s">
        <v>50</v>
      </c>
      <c r="J101" s="27" t="s">
        <v>54</v>
      </c>
      <c r="K101" s="28">
        <f>K257</f>
        <v>1</v>
      </c>
      <c r="L101" s="29">
        <v>410</v>
      </c>
      <c r="M101" s="15">
        <f t="shared" si="16"/>
        <v>410</v>
      </c>
      <c r="N101" s="15">
        <f t="shared" si="17"/>
        <v>504.3</v>
      </c>
    </row>
    <row r="102" spans="2:14" ht="14.25" x14ac:dyDescent="0.2">
      <c r="B102" s="26" t="s">
        <v>50</v>
      </c>
      <c r="C102" s="27" t="s">
        <v>55</v>
      </c>
      <c r="D102" s="28">
        <f>D193+D224</f>
        <v>5</v>
      </c>
      <c r="E102" s="29">
        <v>350</v>
      </c>
      <c r="F102" s="15">
        <f t="shared" si="13"/>
        <v>1750</v>
      </c>
      <c r="G102" s="15">
        <f t="shared" si="14"/>
        <v>2152.5</v>
      </c>
      <c r="H102" s="24">
        <f t="shared" si="15"/>
        <v>10</v>
      </c>
      <c r="I102" s="26" t="s">
        <v>50</v>
      </c>
      <c r="J102" s="27" t="s">
        <v>55</v>
      </c>
      <c r="K102" s="28">
        <f>K193+K224</f>
        <v>5</v>
      </c>
      <c r="L102" s="29">
        <v>350</v>
      </c>
      <c r="M102" s="15">
        <f t="shared" si="16"/>
        <v>1750</v>
      </c>
      <c r="N102" s="15">
        <f t="shared" si="17"/>
        <v>2152.5</v>
      </c>
    </row>
    <row r="103" spans="2:14" ht="14.25" x14ac:dyDescent="0.2">
      <c r="B103" s="26" t="s">
        <v>10</v>
      </c>
      <c r="C103" s="27" t="s">
        <v>11</v>
      </c>
      <c r="D103" s="28">
        <f>D194+D225+D258+D291</f>
        <v>12</v>
      </c>
      <c r="E103" s="29">
        <v>80</v>
      </c>
      <c r="F103" s="15">
        <f t="shared" si="13"/>
        <v>960</v>
      </c>
      <c r="G103" s="15">
        <f t="shared" si="14"/>
        <v>1180.8</v>
      </c>
      <c r="H103" s="24">
        <f t="shared" si="15"/>
        <v>24</v>
      </c>
      <c r="I103" s="26" t="s">
        <v>10</v>
      </c>
      <c r="J103" s="27" t="s">
        <v>11</v>
      </c>
      <c r="K103" s="28">
        <f>K194+K225+K258+K291</f>
        <v>12</v>
      </c>
      <c r="L103" s="29">
        <v>80</v>
      </c>
      <c r="M103" s="15">
        <f t="shared" si="16"/>
        <v>960</v>
      </c>
      <c r="N103" s="15">
        <f t="shared" si="17"/>
        <v>1180.8</v>
      </c>
    </row>
    <row r="104" spans="2:14" ht="14.25" x14ac:dyDescent="0.2">
      <c r="B104" s="26" t="s">
        <v>12</v>
      </c>
      <c r="C104" s="27"/>
      <c r="D104" s="28">
        <f>D195+D226+D259+D292</f>
        <v>6</v>
      </c>
      <c r="E104" s="29">
        <v>130</v>
      </c>
      <c r="F104" s="15">
        <f t="shared" si="13"/>
        <v>780</v>
      </c>
      <c r="G104" s="15">
        <f t="shared" si="14"/>
        <v>959.4</v>
      </c>
      <c r="H104" s="24">
        <f t="shared" si="15"/>
        <v>12</v>
      </c>
      <c r="I104" s="26" t="s">
        <v>12</v>
      </c>
      <c r="J104" s="27"/>
      <c r="K104" s="28">
        <f>K195+K226+K259+K292</f>
        <v>6</v>
      </c>
      <c r="L104" s="29">
        <v>130</v>
      </c>
      <c r="M104" s="15">
        <f t="shared" si="16"/>
        <v>780</v>
      </c>
      <c r="N104" s="15">
        <f t="shared" si="17"/>
        <v>959.4</v>
      </c>
    </row>
    <row r="105" spans="2:14" ht="14.25" x14ac:dyDescent="0.2">
      <c r="B105" s="26" t="s">
        <v>56</v>
      </c>
      <c r="C105" s="30" t="s">
        <v>57</v>
      </c>
      <c r="D105" s="28">
        <f>D206+D237+D270+D303</f>
        <v>6</v>
      </c>
      <c r="E105" s="29">
        <v>400</v>
      </c>
      <c r="F105" s="15">
        <f t="shared" si="13"/>
        <v>2400</v>
      </c>
      <c r="G105" s="15">
        <f t="shared" si="14"/>
        <v>2952</v>
      </c>
      <c r="H105" s="24">
        <f t="shared" si="15"/>
        <v>12</v>
      </c>
      <c r="I105" s="26" t="s">
        <v>56</v>
      </c>
      <c r="J105" s="30" t="s">
        <v>57</v>
      </c>
      <c r="K105" s="28">
        <f>K206+K237+K270+K303</f>
        <v>6</v>
      </c>
      <c r="L105" s="29">
        <v>400</v>
      </c>
      <c r="M105" s="15">
        <f t="shared" si="16"/>
        <v>2400</v>
      </c>
      <c r="N105" s="15">
        <f t="shared" si="17"/>
        <v>2952</v>
      </c>
    </row>
    <row r="106" spans="2:14" ht="28.5" x14ac:dyDescent="0.2">
      <c r="B106" s="26" t="s">
        <v>58</v>
      </c>
      <c r="C106" s="27" t="s">
        <v>59</v>
      </c>
      <c r="D106" s="28">
        <f>D196+D227+D260+D293</f>
        <v>6</v>
      </c>
      <c r="E106" s="29">
        <v>480</v>
      </c>
      <c r="F106" s="15">
        <f t="shared" si="13"/>
        <v>2880</v>
      </c>
      <c r="G106" s="15">
        <f t="shared" si="14"/>
        <v>3542.4</v>
      </c>
      <c r="H106" s="24">
        <f t="shared" si="15"/>
        <v>12</v>
      </c>
      <c r="I106" s="26" t="s">
        <v>58</v>
      </c>
      <c r="J106" s="27" t="s">
        <v>59</v>
      </c>
      <c r="K106" s="28">
        <f>K196+K227+K260+K293</f>
        <v>6</v>
      </c>
      <c r="L106" s="29">
        <v>480</v>
      </c>
      <c r="M106" s="15">
        <f t="shared" si="16"/>
        <v>2880</v>
      </c>
      <c r="N106" s="15">
        <f t="shared" si="17"/>
        <v>3542.4</v>
      </c>
    </row>
    <row r="107" spans="2:14" ht="14.25" x14ac:dyDescent="0.2">
      <c r="B107" s="31" t="s">
        <v>60</v>
      </c>
      <c r="C107" s="32" t="s">
        <v>21</v>
      </c>
      <c r="D107" s="33">
        <v>2</v>
      </c>
      <c r="E107" s="34">
        <v>580</v>
      </c>
      <c r="F107" s="15">
        <f t="shared" si="13"/>
        <v>1160</v>
      </c>
      <c r="G107" s="15">
        <f t="shared" si="14"/>
        <v>1426.8</v>
      </c>
      <c r="H107" s="24">
        <f t="shared" si="15"/>
        <v>4</v>
      </c>
      <c r="I107" s="31" t="s">
        <v>60</v>
      </c>
      <c r="J107" s="32" t="s">
        <v>21</v>
      </c>
      <c r="K107" s="33">
        <v>2</v>
      </c>
      <c r="L107" s="34">
        <v>580</v>
      </c>
      <c r="M107" s="15">
        <f t="shared" si="16"/>
        <v>1160</v>
      </c>
      <c r="N107" s="15">
        <f t="shared" si="17"/>
        <v>1426.8</v>
      </c>
    </row>
    <row r="108" spans="2:14" ht="14.25" x14ac:dyDescent="0.2">
      <c r="B108" s="31" t="s">
        <v>20</v>
      </c>
      <c r="C108" s="32" t="s">
        <v>21</v>
      </c>
      <c r="D108" s="33">
        <v>2</v>
      </c>
      <c r="E108" s="34">
        <v>650</v>
      </c>
      <c r="F108" s="15">
        <f t="shared" si="13"/>
        <v>1300</v>
      </c>
      <c r="G108" s="15">
        <f t="shared" si="14"/>
        <v>1599</v>
      </c>
      <c r="H108" s="24">
        <f t="shared" si="15"/>
        <v>7</v>
      </c>
      <c r="I108" s="31" t="s">
        <v>20</v>
      </c>
      <c r="J108" s="32" t="s">
        <v>21</v>
      </c>
      <c r="K108" s="33">
        <v>5</v>
      </c>
      <c r="L108" s="34">
        <v>650</v>
      </c>
      <c r="M108" s="15">
        <f t="shared" si="16"/>
        <v>3250</v>
      </c>
      <c r="N108" s="15">
        <f t="shared" si="17"/>
        <v>3997.5</v>
      </c>
    </row>
    <row r="109" spans="2:14" ht="14.25" x14ac:dyDescent="0.2">
      <c r="B109" s="31" t="s">
        <v>61</v>
      </c>
      <c r="C109" s="32" t="s">
        <v>62</v>
      </c>
      <c r="D109" s="33">
        <v>0</v>
      </c>
      <c r="E109" s="34">
        <v>630</v>
      </c>
      <c r="F109" s="15">
        <f t="shared" si="13"/>
        <v>0</v>
      </c>
      <c r="G109" s="15">
        <f t="shared" si="14"/>
        <v>0</v>
      </c>
      <c r="H109" s="24">
        <f t="shared" si="15"/>
        <v>1</v>
      </c>
      <c r="I109" s="31" t="s">
        <v>61</v>
      </c>
      <c r="J109" s="32" t="s">
        <v>62</v>
      </c>
      <c r="K109" s="33">
        <v>1</v>
      </c>
      <c r="L109" s="34">
        <v>630</v>
      </c>
      <c r="M109" s="15">
        <f t="shared" si="16"/>
        <v>630</v>
      </c>
      <c r="N109" s="15">
        <f t="shared" si="17"/>
        <v>774.9</v>
      </c>
    </row>
    <row r="110" spans="2:14" ht="14.25" x14ac:dyDescent="0.2">
      <c r="B110" s="35" t="s">
        <v>63</v>
      </c>
      <c r="C110" s="36" t="s">
        <v>64</v>
      </c>
      <c r="D110" s="37">
        <v>3.5</v>
      </c>
      <c r="E110" s="38">
        <v>560</v>
      </c>
      <c r="F110" s="15">
        <f t="shared" si="13"/>
        <v>1960</v>
      </c>
      <c r="G110" s="15">
        <f t="shared" si="14"/>
        <v>2410.8000000000002</v>
      </c>
      <c r="H110" s="24">
        <f t="shared" si="15"/>
        <v>7</v>
      </c>
      <c r="I110" s="35" t="s">
        <v>63</v>
      </c>
      <c r="J110" s="36" t="s">
        <v>64</v>
      </c>
      <c r="K110" s="37">
        <v>3.5</v>
      </c>
      <c r="L110" s="38">
        <v>560</v>
      </c>
      <c r="M110" s="15">
        <f t="shared" si="16"/>
        <v>1960</v>
      </c>
      <c r="N110" s="15">
        <f t="shared" si="17"/>
        <v>2410.8000000000002</v>
      </c>
    </row>
    <row r="111" spans="2:14" ht="14.25" x14ac:dyDescent="0.2">
      <c r="B111" s="35" t="s">
        <v>65</v>
      </c>
      <c r="C111" s="39" t="s">
        <v>66</v>
      </c>
      <c r="D111" s="37">
        <v>4.5</v>
      </c>
      <c r="E111" s="38">
        <v>130</v>
      </c>
      <c r="F111" s="15">
        <f t="shared" si="13"/>
        <v>585</v>
      </c>
      <c r="G111" s="15">
        <f t="shared" si="14"/>
        <v>719.55</v>
      </c>
      <c r="H111" s="24">
        <f t="shared" si="15"/>
        <v>9</v>
      </c>
      <c r="I111" s="35" t="s">
        <v>65</v>
      </c>
      <c r="J111" s="39" t="s">
        <v>66</v>
      </c>
      <c r="K111" s="37">
        <v>4.5</v>
      </c>
      <c r="L111" s="38">
        <v>130</v>
      </c>
      <c r="M111" s="15">
        <f t="shared" si="16"/>
        <v>585</v>
      </c>
      <c r="N111" s="15">
        <f t="shared" si="17"/>
        <v>719.55</v>
      </c>
    </row>
    <row r="112" spans="2:14" ht="14.25" x14ac:dyDescent="0.2">
      <c r="B112" s="35" t="s">
        <v>63</v>
      </c>
      <c r="C112" s="39" t="s">
        <v>67</v>
      </c>
      <c r="D112" s="37">
        <v>4.5</v>
      </c>
      <c r="E112" s="38">
        <v>720</v>
      </c>
      <c r="F112" s="15">
        <f t="shared" si="13"/>
        <v>3240</v>
      </c>
      <c r="G112" s="15">
        <f t="shared" si="14"/>
        <v>3985.2</v>
      </c>
      <c r="H112" s="24">
        <f t="shared" si="15"/>
        <v>9</v>
      </c>
      <c r="I112" s="35" t="s">
        <v>63</v>
      </c>
      <c r="J112" s="39" t="s">
        <v>67</v>
      </c>
      <c r="K112" s="37">
        <v>4.5</v>
      </c>
      <c r="L112" s="38">
        <v>720</v>
      </c>
      <c r="M112" s="15">
        <f t="shared" si="16"/>
        <v>3240</v>
      </c>
      <c r="N112" s="15">
        <f t="shared" si="17"/>
        <v>3985.2</v>
      </c>
    </row>
    <row r="113" spans="2:14" ht="14.25" x14ac:dyDescent="0.2">
      <c r="B113" s="35" t="s">
        <v>63</v>
      </c>
      <c r="C113" s="39" t="s">
        <v>68</v>
      </c>
      <c r="D113" s="37">
        <v>1</v>
      </c>
      <c r="E113" s="38">
        <v>630</v>
      </c>
      <c r="F113" s="15">
        <f t="shared" si="13"/>
        <v>630</v>
      </c>
      <c r="G113" s="15">
        <f t="shared" si="14"/>
        <v>774.9</v>
      </c>
      <c r="H113" s="24">
        <f t="shared" si="15"/>
        <v>2</v>
      </c>
      <c r="I113" s="35" t="s">
        <v>63</v>
      </c>
      <c r="J113" s="39" t="s">
        <v>68</v>
      </c>
      <c r="K113" s="37">
        <v>1</v>
      </c>
      <c r="L113" s="38">
        <v>630</v>
      </c>
      <c r="M113" s="15">
        <f t="shared" si="16"/>
        <v>630</v>
      </c>
      <c r="N113" s="15">
        <f t="shared" si="17"/>
        <v>774.9</v>
      </c>
    </row>
    <row r="114" spans="2:14" ht="15" x14ac:dyDescent="0.25">
      <c r="B114" s="16" t="s">
        <v>13</v>
      </c>
      <c r="C114" s="17"/>
      <c r="D114" s="17"/>
      <c r="E114" s="18"/>
      <c r="F114" s="19">
        <f>SUM(F93:F113)</f>
        <v>28359</v>
      </c>
      <c r="G114" s="20">
        <f>SUM(G93:G113)</f>
        <v>34881.57</v>
      </c>
      <c r="I114" s="16" t="s">
        <v>13</v>
      </c>
      <c r="J114" s="17"/>
      <c r="K114" s="17"/>
      <c r="L114" s="18"/>
      <c r="M114" s="19">
        <f>SUM(M93:M113)</f>
        <v>30842</v>
      </c>
      <c r="N114" s="20">
        <f>SUM(N93:N113)</f>
        <v>37935.660000000003</v>
      </c>
    </row>
    <row r="115" spans="2:14" ht="15" x14ac:dyDescent="0.25">
      <c r="B115" s="10"/>
      <c r="C115" s="7"/>
      <c r="D115" s="7"/>
      <c r="E115" s="7"/>
      <c r="F115" s="7"/>
      <c r="G115" s="7"/>
      <c r="I115" s="10"/>
      <c r="J115" s="7"/>
      <c r="K115" s="7"/>
      <c r="L115" s="7"/>
      <c r="M115" s="7"/>
      <c r="N115" s="7"/>
    </row>
    <row r="116" spans="2:14" ht="15" x14ac:dyDescent="0.25">
      <c r="B116" s="10" t="s">
        <v>14</v>
      </c>
      <c r="C116" s="7"/>
      <c r="D116" s="7"/>
      <c r="E116" s="7"/>
      <c r="F116" s="7"/>
      <c r="G116" s="7"/>
      <c r="I116" s="10" t="s">
        <v>14</v>
      </c>
      <c r="J116" s="7"/>
      <c r="K116" s="7"/>
      <c r="L116" s="7"/>
      <c r="M116" s="7"/>
      <c r="N116" s="7"/>
    </row>
    <row r="117" spans="2:14" ht="45" x14ac:dyDescent="0.25">
      <c r="B117" s="1" t="s">
        <v>4</v>
      </c>
      <c r="C117" s="1" t="s">
        <v>15</v>
      </c>
      <c r="D117" s="1" t="s">
        <v>6</v>
      </c>
      <c r="E117" s="1" t="s">
        <v>104</v>
      </c>
      <c r="F117" s="1" t="s">
        <v>102</v>
      </c>
      <c r="G117" s="1" t="s">
        <v>103</v>
      </c>
      <c r="I117" s="1" t="s">
        <v>4</v>
      </c>
      <c r="J117" s="1" t="s">
        <v>15</v>
      </c>
      <c r="K117" s="1" t="s">
        <v>6</v>
      </c>
      <c r="L117" s="1" t="s">
        <v>104</v>
      </c>
      <c r="M117" s="1" t="s">
        <v>102</v>
      </c>
      <c r="N117" s="1" t="s">
        <v>103</v>
      </c>
    </row>
    <row r="118" spans="2:14" ht="14.25" x14ac:dyDescent="0.2">
      <c r="B118" s="11" t="s">
        <v>69</v>
      </c>
      <c r="C118" s="21" t="s">
        <v>70</v>
      </c>
      <c r="D118" s="21">
        <f>D201+D232+D265+D298</f>
        <v>12</v>
      </c>
      <c r="E118" s="14">
        <v>462</v>
      </c>
      <c r="F118" s="15">
        <f t="shared" ref="F118:F119" si="18">D118*E118</f>
        <v>5544</v>
      </c>
      <c r="G118" s="15">
        <f t="shared" ref="G118:G119" si="19">F118*1.23</f>
        <v>6819.12</v>
      </c>
      <c r="H118" s="24">
        <f>D118+K118</f>
        <v>24</v>
      </c>
      <c r="I118" s="11" t="s">
        <v>69</v>
      </c>
      <c r="J118" s="21" t="s">
        <v>70</v>
      </c>
      <c r="K118" s="21">
        <v>12</v>
      </c>
      <c r="L118" s="14">
        <v>462</v>
      </c>
      <c r="M118" s="15">
        <f t="shared" ref="M118:M119" si="20">K118*L118</f>
        <v>5544</v>
      </c>
      <c r="N118" s="15">
        <f t="shared" ref="N118:N119" si="21">M118*1.23</f>
        <v>6819.12</v>
      </c>
    </row>
    <row r="119" spans="2:14" ht="14.25" x14ac:dyDescent="0.2">
      <c r="B119" s="11" t="s">
        <v>16</v>
      </c>
      <c r="C119" s="21" t="s">
        <v>70</v>
      </c>
      <c r="D119" s="21">
        <f>D202+D233+D266+D299+D348+D367</f>
        <v>7</v>
      </c>
      <c r="E119" s="14">
        <v>724</v>
      </c>
      <c r="F119" s="15">
        <f t="shared" si="18"/>
        <v>5068</v>
      </c>
      <c r="G119" s="15">
        <f t="shared" si="19"/>
        <v>6233.64</v>
      </c>
      <c r="H119" s="24">
        <f>D119+K119</f>
        <v>12</v>
      </c>
      <c r="I119" s="11" t="s">
        <v>16</v>
      </c>
      <c r="J119" s="21" t="s">
        <v>70</v>
      </c>
      <c r="K119" s="21">
        <v>5</v>
      </c>
      <c r="L119" s="14">
        <v>724</v>
      </c>
      <c r="M119" s="15">
        <f t="shared" si="20"/>
        <v>3620</v>
      </c>
      <c r="N119" s="15">
        <f t="shared" si="21"/>
        <v>4452.6000000000004</v>
      </c>
    </row>
    <row r="120" spans="2:14" ht="15" x14ac:dyDescent="0.25">
      <c r="B120" s="16" t="s">
        <v>13</v>
      </c>
      <c r="C120" s="17"/>
      <c r="D120" s="17"/>
      <c r="E120" s="18"/>
      <c r="F120" s="19">
        <f>SUM(F118:F119)</f>
        <v>10612</v>
      </c>
      <c r="G120" s="20">
        <f>SUM(G118:G119)</f>
        <v>13052.76</v>
      </c>
      <c r="I120" s="16" t="s">
        <v>13</v>
      </c>
      <c r="J120" s="17"/>
      <c r="K120" s="17"/>
      <c r="L120" s="18"/>
      <c r="M120" s="19">
        <f>SUM(M118:M119)</f>
        <v>9164</v>
      </c>
      <c r="N120" s="20">
        <f>SUM(N118:N119)</f>
        <v>11271.720000000001</v>
      </c>
    </row>
    <row r="124" spans="2:14" ht="52.15" customHeight="1" x14ac:dyDescent="0.25">
      <c r="B124" s="54" t="s">
        <v>71</v>
      </c>
      <c r="C124" s="54"/>
      <c r="D124" s="54"/>
      <c r="E124" s="54"/>
      <c r="F124" s="54"/>
      <c r="G124" s="54"/>
      <c r="H124" s="54"/>
    </row>
    <row r="127" spans="2:14" x14ac:dyDescent="0.2">
      <c r="B127" s="40"/>
    </row>
    <row r="128" spans="2:14" x14ac:dyDescent="0.2">
      <c r="B128" s="41"/>
    </row>
    <row r="129" spans="2:2" x14ac:dyDescent="0.2">
      <c r="B129" s="42"/>
    </row>
    <row r="130" spans="2:2" x14ac:dyDescent="0.2">
      <c r="B130" s="43"/>
    </row>
    <row r="131" spans="2:2" x14ac:dyDescent="0.2">
      <c r="B131" s="44"/>
    </row>
    <row r="132" spans="2:2" x14ac:dyDescent="0.2">
      <c r="B132" s="42"/>
    </row>
    <row r="133" spans="2:2" x14ac:dyDescent="0.2">
      <c r="B133" s="43"/>
    </row>
    <row r="134" spans="2:2" x14ac:dyDescent="0.2">
      <c r="B134" s="44"/>
    </row>
    <row r="135" spans="2:2" x14ac:dyDescent="0.2">
      <c r="B135" s="42"/>
    </row>
    <row r="136" spans="2:2" x14ac:dyDescent="0.2">
      <c r="B136" s="43"/>
    </row>
    <row r="137" spans="2:2" x14ac:dyDescent="0.2">
      <c r="B137" s="44"/>
    </row>
    <row r="138" spans="2:2" x14ac:dyDescent="0.2">
      <c r="B138" s="43"/>
    </row>
    <row r="139" spans="2:2" x14ac:dyDescent="0.2">
      <c r="B139" s="43"/>
    </row>
    <row r="140" spans="2:2" x14ac:dyDescent="0.2">
      <c r="B140" s="42"/>
    </row>
    <row r="141" spans="2:2" x14ac:dyDescent="0.2">
      <c r="B141" s="43"/>
    </row>
    <row r="142" spans="2:2" ht="14.25" x14ac:dyDescent="0.25">
      <c r="B142" s="45"/>
    </row>
    <row r="143" spans="2:2" x14ac:dyDescent="0.2">
      <c r="B143" s="44"/>
    </row>
    <row r="144" spans="2:2" x14ac:dyDescent="0.2">
      <c r="B144" s="46"/>
    </row>
    <row r="146" spans="2:2" x14ac:dyDescent="0.2">
      <c r="B146" s="47"/>
    </row>
    <row r="147" spans="2:2" x14ac:dyDescent="0.2">
      <c r="B147" s="44"/>
    </row>
    <row r="148" spans="2:2" x14ac:dyDescent="0.2">
      <c r="B148" s="46"/>
    </row>
    <row r="180" spans="2:14" x14ac:dyDescent="0.2">
      <c r="K180" s="48" t="s">
        <v>72</v>
      </c>
    </row>
    <row r="188" spans="2:14" ht="15" x14ac:dyDescent="0.25">
      <c r="B188" s="10" t="s">
        <v>3</v>
      </c>
      <c r="C188" s="7"/>
      <c r="D188" s="7"/>
      <c r="E188" s="7"/>
      <c r="F188" s="7"/>
      <c r="G188" s="7"/>
      <c r="I188" s="10" t="s">
        <v>3</v>
      </c>
      <c r="J188" s="7"/>
      <c r="K188" s="7"/>
      <c r="L188" s="7"/>
      <c r="M188" s="7"/>
      <c r="N188" s="7"/>
    </row>
    <row r="189" spans="2:14" ht="45" x14ac:dyDescent="0.25">
      <c r="B189" s="1" t="s">
        <v>4</v>
      </c>
      <c r="C189" s="1" t="s">
        <v>5</v>
      </c>
      <c r="D189" s="1" t="s">
        <v>6</v>
      </c>
      <c r="E189" s="1" t="s">
        <v>104</v>
      </c>
      <c r="F189" s="1" t="s">
        <v>102</v>
      </c>
      <c r="G189" s="1" t="s">
        <v>103</v>
      </c>
      <c r="H189" s="22" t="s">
        <v>24</v>
      </c>
      <c r="I189" s="1" t="s">
        <v>4</v>
      </c>
      <c r="J189" s="1" t="s">
        <v>5</v>
      </c>
      <c r="K189" s="1" t="s">
        <v>6</v>
      </c>
      <c r="L189" s="1" t="s">
        <v>104</v>
      </c>
      <c r="M189" s="1" t="s">
        <v>102</v>
      </c>
      <c r="N189" s="1" t="s">
        <v>103</v>
      </c>
    </row>
    <row r="190" spans="2:14" ht="14.25" x14ac:dyDescent="0.2">
      <c r="B190" s="11" t="s">
        <v>7</v>
      </c>
      <c r="C190" s="12" t="s">
        <v>46</v>
      </c>
      <c r="D190" s="13">
        <v>1</v>
      </c>
      <c r="E190" s="14">
        <v>610</v>
      </c>
      <c r="F190" s="15">
        <f t="shared" ref="F190:F196" si="22">D190*E190</f>
        <v>610</v>
      </c>
      <c r="G190" s="15">
        <f t="shared" ref="G190:G196" si="23">F190*1.23</f>
        <v>750.3</v>
      </c>
      <c r="H190" s="24">
        <f t="shared" ref="H190:H196" si="24">D190+K190</f>
        <v>2</v>
      </c>
      <c r="I190" s="11" t="s">
        <v>7</v>
      </c>
      <c r="J190" s="12" t="s">
        <v>46</v>
      </c>
      <c r="K190" s="21">
        <v>1</v>
      </c>
      <c r="L190" s="14">
        <v>610</v>
      </c>
      <c r="M190" s="15">
        <f t="shared" ref="M190:M196" si="25">K190*L190</f>
        <v>610</v>
      </c>
      <c r="N190" s="15">
        <f t="shared" ref="N190:N196" si="26">M190*1.23</f>
        <v>750.3</v>
      </c>
    </row>
    <row r="191" spans="2:14" ht="14.25" x14ac:dyDescent="0.2">
      <c r="B191" s="11" t="s">
        <v>7</v>
      </c>
      <c r="C191" s="12" t="s">
        <v>49</v>
      </c>
      <c r="D191" s="13">
        <v>1</v>
      </c>
      <c r="E191" s="14">
        <v>688</v>
      </c>
      <c r="F191" s="15">
        <f t="shared" si="22"/>
        <v>688</v>
      </c>
      <c r="G191" s="15">
        <f t="shared" si="23"/>
        <v>846.24</v>
      </c>
      <c r="H191" s="24">
        <f t="shared" si="24"/>
        <v>2</v>
      </c>
      <c r="I191" s="11" t="s">
        <v>7</v>
      </c>
      <c r="J191" s="12" t="s">
        <v>49</v>
      </c>
      <c r="K191" s="21">
        <v>1</v>
      </c>
      <c r="L191" s="14">
        <v>688</v>
      </c>
      <c r="M191" s="15">
        <f t="shared" si="25"/>
        <v>688</v>
      </c>
      <c r="N191" s="15">
        <f t="shared" si="26"/>
        <v>846.24</v>
      </c>
    </row>
    <row r="192" spans="2:14" ht="14.25" x14ac:dyDescent="0.2">
      <c r="B192" s="11" t="s">
        <v>50</v>
      </c>
      <c r="C192" s="12" t="s">
        <v>51</v>
      </c>
      <c r="D192" s="13">
        <v>1</v>
      </c>
      <c r="E192" s="14">
        <v>558</v>
      </c>
      <c r="F192" s="15">
        <f t="shared" si="22"/>
        <v>558</v>
      </c>
      <c r="G192" s="15">
        <f t="shared" si="23"/>
        <v>686.34</v>
      </c>
      <c r="H192" s="24">
        <f t="shared" si="24"/>
        <v>2</v>
      </c>
      <c r="I192" s="11" t="s">
        <v>50</v>
      </c>
      <c r="J192" s="12" t="s">
        <v>51</v>
      </c>
      <c r="K192" s="21">
        <v>1</v>
      </c>
      <c r="L192" s="14">
        <v>558</v>
      </c>
      <c r="M192" s="15">
        <f t="shared" si="25"/>
        <v>558</v>
      </c>
      <c r="N192" s="15">
        <f t="shared" si="26"/>
        <v>686.34</v>
      </c>
    </row>
    <row r="193" spans="2:14" ht="14.25" x14ac:dyDescent="0.2">
      <c r="B193" s="11" t="s">
        <v>50</v>
      </c>
      <c r="C193" s="12" t="s">
        <v>55</v>
      </c>
      <c r="D193" s="13">
        <v>1</v>
      </c>
      <c r="E193" s="14">
        <v>350</v>
      </c>
      <c r="F193" s="15">
        <f t="shared" si="22"/>
        <v>350</v>
      </c>
      <c r="G193" s="15">
        <f t="shared" si="23"/>
        <v>430.5</v>
      </c>
      <c r="H193" s="24">
        <f t="shared" si="24"/>
        <v>2</v>
      </c>
      <c r="I193" s="11" t="s">
        <v>50</v>
      </c>
      <c r="J193" s="12" t="s">
        <v>55</v>
      </c>
      <c r="K193" s="21">
        <v>1</v>
      </c>
      <c r="L193" s="14">
        <v>350</v>
      </c>
      <c r="M193" s="15">
        <f t="shared" si="25"/>
        <v>350</v>
      </c>
      <c r="N193" s="15">
        <f t="shared" si="26"/>
        <v>430.5</v>
      </c>
    </row>
    <row r="194" spans="2:14" ht="14.25" x14ac:dyDescent="0.2">
      <c r="B194" s="11" t="s">
        <v>10</v>
      </c>
      <c r="C194" s="12" t="s">
        <v>11</v>
      </c>
      <c r="D194" s="13">
        <v>2</v>
      </c>
      <c r="E194" s="14">
        <v>80</v>
      </c>
      <c r="F194" s="15">
        <f t="shared" si="22"/>
        <v>160</v>
      </c>
      <c r="G194" s="15">
        <f t="shared" si="23"/>
        <v>196.8</v>
      </c>
      <c r="H194" s="24">
        <f t="shared" si="24"/>
        <v>4</v>
      </c>
      <c r="I194" s="11" t="s">
        <v>10</v>
      </c>
      <c r="J194" s="12" t="s">
        <v>11</v>
      </c>
      <c r="K194" s="21">
        <v>2</v>
      </c>
      <c r="L194" s="14">
        <v>80</v>
      </c>
      <c r="M194" s="15">
        <f t="shared" si="25"/>
        <v>160</v>
      </c>
      <c r="N194" s="15">
        <f t="shared" si="26"/>
        <v>196.8</v>
      </c>
    </row>
    <row r="195" spans="2:14" ht="14.25" x14ac:dyDescent="0.2">
      <c r="B195" s="11" t="s">
        <v>12</v>
      </c>
      <c r="C195" s="12"/>
      <c r="D195" s="13">
        <v>1</v>
      </c>
      <c r="E195" s="14">
        <v>130</v>
      </c>
      <c r="F195" s="15">
        <f t="shared" si="22"/>
        <v>130</v>
      </c>
      <c r="G195" s="15">
        <f t="shared" si="23"/>
        <v>159.9</v>
      </c>
      <c r="H195" s="24">
        <f t="shared" si="24"/>
        <v>2</v>
      </c>
      <c r="I195" s="11" t="s">
        <v>12</v>
      </c>
      <c r="J195" s="12"/>
      <c r="K195" s="21">
        <v>1</v>
      </c>
      <c r="L195" s="14">
        <v>130</v>
      </c>
      <c r="M195" s="15">
        <f t="shared" si="25"/>
        <v>130</v>
      </c>
      <c r="N195" s="15">
        <f t="shared" si="26"/>
        <v>159.9</v>
      </c>
    </row>
    <row r="196" spans="2:14" ht="28.5" x14ac:dyDescent="0.2">
      <c r="B196" s="11" t="s">
        <v>58</v>
      </c>
      <c r="C196" s="12" t="s">
        <v>59</v>
      </c>
      <c r="D196" s="13">
        <v>1</v>
      </c>
      <c r="E196" s="14">
        <v>480</v>
      </c>
      <c r="F196" s="15">
        <f t="shared" si="22"/>
        <v>480</v>
      </c>
      <c r="G196" s="15">
        <f t="shared" si="23"/>
        <v>590.4</v>
      </c>
      <c r="H196" s="24">
        <f t="shared" si="24"/>
        <v>2</v>
      </c>
      <c r="I196" s="11" t="s">
        <v>58</v>
      </c>
      <c r="J196" s="12" t="s">
        <v>59</v>
      </c>
      <c r="K196" s="21">
        <v>1</v>
      </c>
      <c r="L196" s="14">
        <v>480</v>
      </c>
      <c r="M196" s="15">
        <f t="shared" si="25"/>
        <v>480</v>
      </c>
      <c r="N196" s="15">
        <f t="shared" si="26"/>
        <v>590.4</v>
      </c>
    </row>
    <row r="197" spans="2:14" ht="15" x14ac:dyDescent="0.25">
      <c r="B197" s="16" t="s">
        <v>13</v>
      </c>
      <c r="C197" s="17"/>
      <c r="D197" s="17"/>
      <c r="E197" s="18"/>
      <c r="F197" s="19">
        <f>SUM(F190:F196)</f>
        <v>2976</v>
      </c>
      <c r="G197" s="19">
        <f>SUM(G190:G196)</f>
        <v>3660.4800000000005</v>
      </c>
      <c r="H197" s="24"/>
      <c r="I197" s="16" t="s">
        <v>13</v>
      </c>
      <c r="J197" s="17"/>
      <c r="K197" s="17"/>
      <c r="L197" s="18"/>
      <c r="M197" s="19">
        <f>SUM(M190:M196)</f>
        <v>2976</v>
      </c>
      <c r="N197" s="19">
        <f>SUM(N190:N196)</f>
        <v>3660.4800000000005</v>
      </c>
    </row>
    <row r="198" spans="2:14" ht="15" x14ac:dyDescent="0.25">
      <c r="B198" s="10"/>
      <c r="C198" s="7"/>
      <c r="D198" s="7"/>
      <c r="E198" s="7"/>
      <c r="F198" s="7"/>
      <c r="G198" s="7"/>
      <c r="H198" s="24"/>
      <c r="I198" s="10"/>
      <c r="J198" s="7"/>
      <c r="K198" s="7"/>
      <c r="L198" s="7"/>
      <c r="M198" s="7"/>
      <c r="N198" s="7"/>
    </row>
    <row r="199" spans="2:14" ht="15" x14ac:dyDescent="0.25">
      <c r="B199" s="10" t="s">
        <v>14</v>
      </c>
      <c r="C199" s="7"/>
      <c r="D199" s="7"/>
      <c r="E199" s="7"/>
      <c r="F199" s="7"/>
      <c r="G199" s="7"/>
      <c r="H199" s="24"/>
      <c r="I199" s="10" t="s">
        <v>14</v>
      </c>
      <c r="J199" s="7"/>
      <c r="K199" s="7"/>
      <c r="L199" s="7"/>
      <c r="M199" s="7"/>
      <c r="N199" s="7"/>
    </row>
    <row r="200" spans="2:14" ht="45" x14ac:dyDescent="0.25">
      <c r="B200" s="1" t="s">
        <v>4</v>
      </c>
      <c r="C200" s="1" t="s">
        <v>15</v>
      </c>
      <c r="D200" s="1" t="s">
        <v>6</v>
      </c>
      <c r="E200" s="1" t="s">
        <v>104</v>
      </c>
      <c r="F200" s="1" t="s">
        <v>102</v>
      </c>
      <c r="G200" s="1" t="s">
        <v>103</v>
      </c>
      <c r="H200" s="24"/>
      <c r="I200" s="1" t="s">
        <v>4</v>
      </c>
      <c r="J200" s="1" t="s">
        <v>15</v>
      </c>
      <c r="K200" s="1" t="s">
        <v>6</v>
      </c>
      <c r="L200" s="1" t="s">
        <v>104</v>
      </c>
      <c r="M200" s="1" t="s">
        <v>102</v>
      </c>
      <c r="N200" s="1" t="s">
        <v>103</v>
      </c>
    </row>
    <row r="201" spans="2:14" ht="14.25" x14ac:dyDescent="0.2">
      <c r="B201" s="11" t="s">
        <v>69</v>
      </c>
      <c r="C201" s="21" t="s">
        <v>70</v>
      </c>
      <c r="D201" s="13">
        <v>2</v>
      </c>
      <c r="E201" s="14">
        <v>462</v>
      </c>
      <c r="F201" s="15">
        <f t="shared" ref="F201:F202" si="27">D201*E201</f>
        <v>924</v>
      </c>
      <c r="G201" s="15">
        <f t="shared" ref="G201:G202" si="28">F201*1.23</f>
        <v>1136.52</v>
      </c>
      <c r="H201" s="24">
        <f>D201+K201</f>
        <v>4</v>
      </c>
      <c r="I201" s="11" t="s">
        <v>69</v>
      </c>
      <c r="J201" s="21" t="s">
        <v>70</v>
      </c>
      <c r="K201" s="21">
        <v>2</v>
      </c>
      <c r="L201" s="14">
        <v>462</v>
      </c>
      <c r="M201" s="15">
        <f t="shared" ref="M201:M202" si="29">K201*L201</f>
        <v>924</v>
      </c>
      <c r="N201" s="15">
        <f t="shared" ref="N201:N202" si="30">M201*1.23</f>
        <v>1136.52</v>
      </c>
    </row>
    <row r="202" spans="2:14" ht="14.25" x14ac:dyDescent="0.2">
      <c r="B202" s="11" t="s">
        <v>16</v>
      </c>
      <c r="C202" s="21" t="s">
        <v>70</v>
      </c>
      <c r="D202" s="13">
        <v>1</v>
      </c>
      <c r="E202" s="14">
        <v>724</v>
      </c>
      <c r="F202" s="15">
        <f t="shared" si="27"/>
        <v>724</v>
      </c>
      <c r="G202" s="15">
        <f t="shared" si="28"/>
        <v>890.52</v>
      </c>
      <c r="H202" s="24">
        <f>D202+K202</f>
        <v>2</v>
      </c>
      <c r="I202" s="11" t="s">
        <v>16</v>
      </c>
      <c r="J202" s="21" t="s">
        <v>70</v>
      </c>
      <c r="K202" s="21">
        <v>1</v>
      </c>
      <c r="L202" s="14">
        <v>724</v>
      </c>
      <c r="M202" s="15">
        <f t="shared" si="29"/>
        <v>724</v>
      </c>
      <c r="N202" s="15">
        <f t="shared" si="30"/>
        <v>890.52</v>
      </c>
    </row>
    <row r="203" spans="2:14" ht="15" x14ac:dyDescent="0.25">
      <c r="B203" s="16" t="s">
        <v>13</v>
      </c>
      <c r="C203" s="17"/>
      <c r="D203" s="17"/>
      <c r="E203" s="18"/>
      <c r="F203" s="19">
        <f>SUM(F201:F202)</f>
        <v>1648</v>
      </c>
      <c r="G203" s="20">
        <f>SUM(G201:G202)</f>
        <v>2027.04</v>
      </c>
      <c r="I203" s="16" t="s">
        <v>13</v>
      </c>
      <c r="J203" s="17"/>
      <c r="K203" s="17"/>
      <c r="L203" s="18"/>
      <c r="M203" s="19">
        <f>SUM(M201:M202)</f>
        <v>1648</v>
      </c>
      <c r="N203" s="20">
        <f>SUM(N201:N202)</f>
        <v>2027.04</v>
      </c>
    </row>
    <row r="205" spans="2:14" ht="45" x14ac:dyDescent="0.25">
      <c r="B205" s="1" t="s">
        <v>4</v>
      </c>
      <c r="C205" s="1" t="s">
        <v>5</v>
      </c>
      <c r="D205" s="1" t="s">
        <v>6</v>
      </c>
      <c r="E205" s="1" t="s">
        <v>104</v>
      </c>
      <c r="F205" s="1" t="s">
        <v>102</v>
      </c>
      <c r="G205" s="1" t="s">
        <v>103</v>
      </c>
      <c r="H205" s="22" t="s">
        <v>24</v>
      </c>
      <c r="I205" s="1" t="s">
        <v>4</v>
      </c>
      <c r="J205" s="1" t="s">
        <v>5</v>
      </c>
      <c r="K205" s="1" t="s">
        <v>6</v>
      </c>
      <c r="L205" s="1" t="s">
        <v>104</v>
      </c>
      <c r="M205" s="1" t="s">
        <v>102</v>
      </c>
      <c r="N205" s="1" t="s">
        <v>103</v>
      </c>
    </row>
    <row r="206" spans="2:14" ht="14.25" x14ac:dyDescent="0.2">
      <c r="B206" s="11" t="s">
        <v>56</v>
      </c>
      <c r="C206" s="25" t="s">
        <v>57</v>
      </c>
      <c r="D206" s="13">
        <v>1</v>
      </c>
      <c r="E206" s="14">
        <v>400</v>
      </c>
      <c r="F206" s="15">
        <f>D206*E206</f>
        <v>400</v>
      </c>
      <c r="G206" s="15">
        <f>F206*1.23</f>
        <v>492</v>
      </c>
      <c r="H206" s="24">
        <f>D206+K206</f>
        <v>2</v>
      </c>
      <c r="I206" s="11" t="s">
        <v>56</v>
      </c>
      <c r="J206" s="25" t="s">
        <v>57</v>
      </c>
      <c r="K206" s="21">
        <v>1</v>
      </c>
      <c r="L206" s="14">
        <v>400</v>
      </c>
      <c r="M206" s="15">
        <f>K206*L206</f>
        <v>400</v>
      </c>
      <c r="N206" s="15">
        <f>M206*1.23</f>
        <v>492</v>
      </c>
    </row>
    <row r="207" spans="2:14" ht="15" x14ac:dyDescent="0.25">
      <c r="B207" s="16" t="s">
        <v>13</v>
      </c>
      <c r="C207" s="17"/>
      <c r="D207" s="17"/>
      <c r="E207" s="18"/>
      <c r="F207" s="19">
        <f>SUM(F206)</f>
        <v>400</v>
      </c>
      <c r="G207" s="19">
        <f>SUM(G206)</f>
        <v>492</v>
      </c>
      <c r="H207" s="24"/>
      <c r="I207" s="16" t="s">
        <v>13</v>
      </c>
      <c r="J207" s="17"/>
      <c r="K207" s="17"/>
      <c r="L207" s="18"/>
      <c r="M207" s="19">
        <f>SUM(M200:M206)</f>
        <v>3696</v>
      </c>
      <c r="N207" s="19">
        <f>SUM(N200:N206)</f>
        <v>4546.08</v>
      </c>
    </row>
    <row r="212" spans="2:14" x14ac:dyDescent="0.2">
      <c r="K212" s="48" t="s">
        <v>72</v>
      </c>
    </row>
    <row r="219" spans="2:14" ht="15" x14ac:dyDescent="0.25">
      <c r="B219" s="10" t="s">
        <v>3</v>
      </c>
      <c r="C219" s="7"/>
      <c r="D219" s="7"/>
      <c r="E219" s="7"/>
      <c r="F219" s="7"/>
      <c r="G219" s="7"/>
      <c r="I219" s="10" t="s">
        <v>3</v>
      </c>
      <c r="J219" s="7"/>
      <c r="K219" s="7"/>
      <c r="L219" s="7"/>
      <c r="M219" s="7"/>
      <c r="N219" s="7"/>
    </row>
    <row r="220" spans="2:14" ht="45" x14ac:dyDescent="0.25">
      <c r="B220" s="1" t="s">
        <v>4</v>
      </c>
      <c r="C220" s="1" t="s">
        <v>5</v>
      </c>
      <c r="D220" s="1" t="s">
        <v>6</v>
      </c>
      <c r="E220" s="1" t="s">
        <v>104</v>
      </c>
      <c r="F220" s="1" t="s">
        <v>102</v>
      </c>
      <c r="G220" s="1" t="s">
        <v>103</v>
      </c>
      <c r="H220" s="3" t="s">
        <v>24</v>
      </c>
      <c r="I220" s="1" t="s">
        <v>4</v>
      </c>
      <c r="J220" s="1" t="s">
        <v>5</v>
      </c>
      <c r="K220" s="1" t="s">
        <v>6</v>
      </c>
      <c r="L220" s="1" t="s">
        <v>104</v>
      </c>
      <c r="M220" s="1" t="s">
        <v>102</v>
      </c>
      <c r="N220" s="1" t="s">
        <v>103</v>
      </c>
    </row>
    <row r="221" spans="2:14" ht="14.25" x14ac:dyDescent="0.2">
      <c r="B221" s="11" t="s">
        <v>7</v>
      </c>
      <c r="C221" s="25" t="s">
        <v>47</v>
      </c>
      <c r="D221" s="13">
        <v>4</v>
      </c>
      <c r="E221" s="14">
        <v>590</v>
      </c>
      <c r="F221" s="15">
        <f t="shared" ref="F221:F227" si="31">D221*E221</f>
        <v>2360</v>
      </c>
      <c r="G221" s="15">
        <f t="shared" ref="G221:G227" si="32">F221*1.23</f>
        <v>2902.8</v>
      </c>
      <c r="H221" s="24">
        <f t="shared" ref="H221:H227" si="33">D221+K221</f>
        <v>8</v>
      </c>
      <c r="I221" s="11" t="s">
        <v>7</v>
      </c>
      <c r="J221" s="25" t="s">
        <v>47</v>
      </c>
      <c r="K221" s="21">
        <v>4</v>
      </c>
      <c r="L221" s="14">
        <v>590</v>
      </c>
      <c r="M221" s="15">
        <f t="shared" ref="M221:M227" si="34">K221*L221</f>
        <v>2360</v>
      </c>
      <c r="N221" s="15">
        <f t="shared" ref="N221:N227" si="35">M221*1.23</f>
        <v>2902.8</v>
      </c>
    </row>
    <row r="222" spans="2:14" ht="14.25" x14ac:dyDescent="0.2">
      <c r="B222" s="11" t="s">
        <v>7</v>
      </c>
      <c r="C222" s="12" t="s">
        <v>49</v>
      </c>
      <c r="D222" s="13">
        <v>4</v>
      </c>
      <c r="E222" s="14">
        <v>688</v>
      </c>
      <c r="F222" s="15">
        <f t="shared" si="31"/>
        <v>2752</v>
      </c>
      <c r="G222" s="15">
        <f t="shared" si="32"/>
        <v>3384.96</v>
      </c>
      <c r="H222" s="24">
        <f t="shared" si="33"/>
        <v>8</v>
      </c>
      <c r="I222" s="11" t="s">
        <v>7</v>
      </c>
      <c r="J222" s="12" t="s">
        <v>49</v>
      </c>
      <c r="K222" s="21">
        <v>4</v>
      </c>
      <c r="L222" s="14">
        <v>688</v>
      </c>
      <c r="M222" s="15">
        <f t="shared" si="34"/>
        <v>2752</v>
      </c>
      <c r="N222" s="15">
        <f t="shared" si="35"/>
        <v>3384.96</v>
      </c>
    </row>
    <row r="223" spans="2:14" ht="14.25" x14ac:dyDescent="0.2">
      <c r="B223" s="11" t="s">
        <v>50</v>
      </c>
      <c r="C223" s="25" t="s">
        <v>52</v>
      </c>
      <c r="D223" s="13">
        <v>4</v>
      </c>
      <c r="E223" s="14">
        <v>394</v>
      </c>
      <c r="F223" s="15">
        <f t="shared" si="31"/>
        <v>1576</v>
      </c>
      <c r="G223" s="15">
        <f t="shared" si="32"/>
        <v>1938.48</v>
      </c>
      <c r="H223" s="24">
        <f t="shared" si="33"/>
        <v>8</v>
      </c>
      <c r="I223" s="11" t="s">
        <v>50</v>
      </c>
      <c r="J223" s="25" t="s">
        <v>52</v>
      </c>
      <c r="K223" s="21">
        <v>4</v>
      </c>
      <c r="L223" s="14">
        <v>394</v>
      </c>
      <c r="M223" s="15">
        <f t="shared" si="34"/>
        <v>1576</v>
      </c>
      <c r="N223" s="15">
        <f t="shared" si="35"/>
        <v>1938.48</v>
      </c>
    </row>
    <row r="224" spans="2:14" ht="14.25" x14ac:dyDescent="0.2">
      <c r="B224" s="11" t="s">
        <v>50</v>
      </c>
      <c r="C224" s="12" t="s">
        <v>55</v>
      </c>
      <c r="D224" s="13">
        <v>4</v>
      </c>
      <c r="E224" s="14">
        <v>350</v>
      </c>
      <c r="F224" s="15">
        <f t="shared" si="31"/>
        <v>1400</v>
      </c>
      <c r="G224" s="15">
        <f t="shared" si="32"/>
        <v>1722</v>
      </c>
      <c r="H224" s="24">
        <f t="shared" si="33"/>
        <v>8</v>
      </c>
      <c r="I224" s="11" t="s">
        <v>50</v>
      </c>
      <c r="J224" s="12" t="s">
        <v>55</v>
      </c>
      <c r="K224" s="21">
        <v>4</v>
      </c>
      <c r="L224" s="14">
        <v>350</v>
      </c>
      <c r="M224" s="15">
        <f t="shared" si="34"/>
        <v>1400</v>
      </c>
      <c r="N224" s="15">
        <f t="shared" si="35"/>
        <v>1722</v>
      </c>
    </row>
    <row r="225" spans="2:14" ht="14.25" x14ac:dyDescent="0.2">
      <c r="B225" s="11" t="s">
        <v>10</v>
      </c>
      <c r="C225" s="12" t="s">
        <v>11</v>
      </c>
      <c r="D225" s="13">
        <v>8</v>
      </c>
      <c r="E225" s="14">
        <v>80</v>
      </c>
      <c r="F225" s="15">
        <f t="shared" si="31"/>
        <v>640</v>
      </c>
      <c r="G225" s="15">
        <f t="shared" si="32"/>
        <v>787.2</v>
      </c>
      <c r="H225" s="24">
        <f t="shared" si="33"/>
        <v>16</v>
      </c>
      <c r="I225" s="11" t="s">
        <v>10</v>
      </c>
      <c r="J225" s="12" t="s">
        <v>11</v>
      </c>
      <c r="K225" s="21">
        <v>8</v>
      </c>
      <c r="L225" s="14">
        <v>80</v>
      </c>
      <c r="M225" s="15">
        <f t="shared" si="34"/>
        <v>640</v>
      </c>
      <c r="N225" s="15">
        <f t="shared" si="35"/>
        <v>787.2</v>
      </c>
    </row>
    <row r="226" spans="2:14" ht="14.25" x14ac:dyDescent="0.2">
      <c r="B226" s="11" t="s">
        <v>12</v>
      </c>
      <c r="C226" s="12"/>
      <c r="D226" s="13">
        <v>4</v>
      </c>
      <c r="E226" s="14">
        <v>130</v>
      </c>
      <c r="F226" s="15">
        <f t="shared" si="31"/>
        <v>520</v>
      </c>
      <c r="G226" s="15">
        <f t="shared" si="32"/>
        <v>639.6</v>
      </c>
      <c r="H226" s="24">
        <f t="shared" si="33"/>
        <v>8</v>
      </c>
      <c r="I226" s="11" t="s">
        <v>12</v>
      </c>
      <c r="J226" s="12"/>
      <c r="K226" s="21">
        <v>4</v>
      </c>
      <c r="L226" s="14">
        <v>130</v>
      </c>
      <c r="M226" s="15">
        <f t="shared" si="34"/>
        <v>520</v>
      </c>
      <c r="N226" s="15">
        <f t="shared" si="35"/>
        <v>639.6</v>
      </c>
    </row>
    <row r="227" spans="2:14" ht="28.5" x14ac:dyDescent="0.2">
      <c r="B227" s="11" t="s">
        <v>58</v>
      </c>
      <c r="C227" s="12" t="s">
        <v>59</v>
      </c>
      <c r="D227" s="13">
        <v>4</v>
      </c>
      <c r="E227" s="14">
        <v>480</v>
      </c>
      <c r="F227" s="15">
        <f t="shared" si="31"/>
        <v>1920</v>
      </c>
      <c r="G227" s="15">
        <f t="shared" si="32"/>
        <v>2361.6</v>
      </c>
      <c r="H227" s="24">
        <f t="shared" si="33"/>
        <v>8</v>
      </c>
      <c r="I227" s="11" t="s">
        <v>58</v>
      </c>
      <c r="J227" s="12" t="s">
        <v>59</v>
      </c>
      <c r="K227" s="21">
        <v>4</v>
      </c>
      <c r="L227" s="14">
        <v>480</v>
      </c>
      <c r="M227" s="15">
        <f t="shared" si="34"/>
        <v>1920</v>
      </c>
      <c r="N227" s="15">
        <f t="shared" si="35"/>
        <v>2361.6</v>
      </c>
    </row>
    <row r="228" spans="2:14" ht="15" x14ac:dyDescent="0.25">
      <c r="B228" s="16" t="s">
        <v>13</v>
      </c>
      <c r="C228" s="17"/>
      <c r="D228" s="17"/>
      <c r="E228" s="18"/>
      <c r="F228" s="19">
        <f>SUM(F221:F227)</f>
        <v>11168</v>
      </c>
      <c r="G228" s="19">
        <f>SUM(G221:G227)</f>
        <v>13736.640000000001</v>
      </c>
      <c r="H228" s="24"/>
      <c r="I228" s="16" t="s">
        <v>13</v>
      </c>
      <c r="J228" s="17"/>
      <c r="K228" s="17"/>
      <c r="L228" s="18"/>
      <c r="M228" s="19">
        <f>SUM(M221:M227)</f>
        <v>11168</v>
      </c>
      <c r="N228" s="20">
        <f>SUM(N221:N227)</f>
        <v>13736.640000000001</v>
      </c>
    </row>
    <row r="229" spans="2:14" ht="15" x14ac:dyDescent="0.25">
      <c r="B229" s="10"/>
      <c r="C229" s="7"/>
      <c r="D229" s="7"/>
      <c r="E229" s="7"/>
      <c r="F229" s="7"/>
      <c r="G229" s="7"/>
      <c r="H229" s="24"/>
      <c r="I229" s="10"/>
      <c r="J229" s="7"/>
      <c r="K229" s="7"/>
      <c r="L229" s="7"/>
      <c r="M229" s="7"/>
      <c r="N229" s="7"/>
    </row>
    <row r="230" spans="2:14" ht="15" x14ac:dyDescent="0.25">
      <c r="B230" s="10" t="s">
        <v>14</v>
      </c>
      <c r="C230" s="7"/>
      <c r="D230" s="7"/>
      <c r="E230" s="7"/>
      <c r="F230" s="7"/>
      <c r="G230" s="7"/>
      <c r="H230" s="24"/>
      <c r="I230" s="10" t="s">
        <v>14</v>
      </c>
      <c r="J230" s="7"/>
      <c r="K230" s="7"/>
      <c r="L230" s="7"/>
      <c r="M230" s="7"/>
      <c r="N230" s="7"/>
    </row>
    <row r="231" spans="2:14" ht="45" x14ac:dyDescent="0.25">
      <c r="B231" s="1" t="s">
        <v>4</v>
      </c>
      <c r="C231" s="1" t="s">
        <v>15</v>
      </c>
      <c r="D231" s="1" t="s">
        <v>6</v>
      </c>
      <c r="E231" s="1" t="s">
        <v>104</v>
      </c>
      <c r="F231" s="1" t="s">
        <v>102</v>
      </c>
      <c r="G231" s="1" t="s">
        <v>103</v>
      </c>
      <c r="H231" s="24"/>
      <c r="I231" s="1" t="s">
        <v>4</v>
      </c>
      <c r="J231" s="1" t="s">
        <v>15</v>
      </c>
      <c r="K231" s="1" t="s">
        <v>6</v>
      </c>
      <c r="L231" s="1" t="s">
        <v>104</v>
      </c>
      <c r="M231" s="1" t="s">
        <v>102</v>
      </c>
      <c r="N231" s="1" t="s">
        <v>103</v>
      </c>
    </row>
    <row r="232" spans="2:14" ht="14.25" x14ac:dyDescent="0.2">
      <c r="B232" s="11" t="s">
        <v>69</v>
      </c>
      <c r="C232" s="21" t="s">
        <v>70</v>
      </c>
      <c r="D232" s="13">
        <v>8</v>
      </c>
      <c r="E232" s="14">
        <v>462</v>
      </c>
      <c r="F232" s="15">
        <f t="shared" ref="F232:F233" si="36">D232*E232</f>
        <v>3696</v>
      </c>
      <c r="G232" s="15">
        <f t="shared" ref="G232:G233" si="37">F232*1.23</f>
        <v>4546.08</v>
      </c>
      <c r="H232" s="24">
        <f>D232+K232</f>
        <v>16</v>
      </c>
      <c r="I232" s="11" t="s">
        <v>69</v>
      </c>
      <c r="J232" s="21" t="s">
        <v>70</v>
      </c>
      <c r="K232" s="21">
        <v>8</v>
      </c>
      <c r="L232" s="14">
        <v>462</v>
      </c>
      <c r="M232" s="15">
        <f t="shared" ref="M232:M233" si="38">K232*L232</f>
        <v>3696</v>
      </c>
      <c r="N232" s="15">
        <f t="shared" ref="N232:N233" si="39">M232*1.23</f>
        <v>4546.08</v>
      </c>
    </row>
    <row r="233" spans="2:14" ht="14.25" x14ac:dyDescent="0.2">
      <c r="B233" s="11" t="s">
        <v>16</v>
      </c>
      <c r="C233" s="21" t="s">
        <v>70</v>
      </c>
      <c r="D233" s="13">
        <v>4</v>
      </c>
      <c r="E233" s="14">
        <v>724</v>
      </c>
      <c r="F233" s="15">
        <f t="shared" si="36"/>
        <v>2896</v>
      </c>
      <c r="G233" s="15">
        <f t="shared" si="37"/>
        <v>3562.08</v>
      </c>
      <c r="H233" s="24">
        <f>D233+K233</f>
        <v>8</v>
      </c>
      <c r="I233" s="11" t="s">
        <v>16</v>
      </c>
      <c r="J233" s="21" t="s">
        <v>70</v>
      </c>
      <c r="K233" s="21">
        <v>4</v>
      </c>
      <c r="L233" s="14">
        <v>724</v>
      </c>
      <c r="M233" s="15">
        <f t="shared" si="38"/>
        <v>2896</v>
      </c>
      <c r="N233" s="15">
        <f t="shared" si="39"/>
        <v>3562.08</v>
      </c>
    </row>
    <row r="234" spans="2:14" ht="15" x14ac:dyDescent="0.25">
      <c r="B234" s="16" t="s">
        <v>13</v>
      </c>
      <c r="C234" s="17"/>
      <c r="D234" s="17"/>
      <c r="E234" s="18"/>
      <c r="F234" s="19">
        <f>SUM(F232:F233)</f>
        <v>6592</v>
      </c>
      <c r="G234" s="20">
        <f>SUM(G232:G233)</f>
        <v>8108.16</v>
      </c>
      <c r="I234" s="16" t="s">
        <v>13</v>
      </c>
      <c r="J234" s="17"/>
      <c r="K234" s="17"/>
      <c r="L234" s="18"/>
      <c r="M234" s="19">
        <f>SUM(M232:M233)</f>
        <v>6592</v>
      </c>
      <c r="N234" s="20">
        <f>SUM(N232:N233)</f>
        <v>8108.16</v>
      </c>
    </row>
    <row r="236" spans="2:14" ht="45" x14ac:dyDescent="0.25">
      <c r="B236" s="1" t="s">
        <v>4</v>
      </c>
      <c r="C236" s="1" t="s">
        <v>5</v>
      </c>
      <c r="D236" s="1" t="s">
        <v>6</v>
      </c>
      <c r="E236" s="1" t="s">
        <v>104</v>
      </c>
      <c r="F236" s="1" t="s">
        <v>102</v>
      </c>
      <c r="G236" s="1" t="s">
        <v>103</v>
      </c>
      <c r="H236" s="22" t="s">
        <v>24</v>
      </c>
      <c r="I236" s="1" t="s">
        <v>4</v>
      </c>
      <c r="J236" s="1" t="s">
        <v>5</v>
      </c>
      <c r="K236" s="1" t="s">
        <v>6</v>
      </c>
      <c r="L236" s="1" t="s">
        <v>104</v>
      </c>
      <c r="M236" s="1" t="s">
        <v>102</v>
      </c>
      <c r="N236" s="1" t="s">
        <v>103</v>
      </c>
    </row>
    <row r="237" spans="2:14" ht="14.25" x14ac:dyDescent="0.2">
      <c r="B237" s="11" t="s">
        <v>56</v>
      </c>
      <c r="C237" s="25" t="s">
        <v>57</v>
      </c>
      <c r="D237" s="13">
        <v>4</v>
      </c>
      <c r="E237" s="14">
        <v>400</v>
      </c>
      <c r="F237" s="15">
        <f>D237*E237</f>
        <v>1600</v>
      </c>
      <c r="G237" s="15">
        <f>F237*1.23</f>
        <v>1968</v>
      </c>
      <c r="H237" s="24">
        <f>D237+K237</f>
        <v>8</v>
      </c>
      <c r="I237" s="11" t="s">
        <v>56</v>
      </c>
      <c r="J237" s="25" t="s">
        <v>57</v>
      </c>
      <c r="K237" s="21">
        <v>4</v>
      </c>
      <c r="L237" s="14">
        <v>400</v>
      </c>
      <c r="M237" s="15">
        <f>K237*L237</f>
        <v>1600</v>
      </c>
      <c r="N237" s="15">
        <f>M237*1.23</f>
        <v>1968</v>
      </c>
    </row>
    <row r="238" spans="2:14" ht="15" x14ac:dyDescent="0.25">
      <c r="B238" s="16" t="s">
        <v>13</v>
      </c>
      <c r="C238" s="17"/>
      <c r="D238" s="17"/>
      <c r="E238" s="18"/>
      <c r="F238" s="19">
        <f>SUM(F237)</f>
        <v>1600</v>
      </c>
      <c r="G238" s="19">
        <f>SUM(G237)</f>
        <v>1968</v>
      </c>
      <c r="H238" s="24"/>
      <c r="I238" s="16" t="s">
        <v>13</v>
      </c>
      <c r="J238" s="17"/>
      <c r="K238" s="17"/>
      <c r="L238" s="18"/>
      <c r="M238" s="19">
        <f>SUM(M231:M236)</f>
        <v>13184</v>
      </c>
      <c r="N238" s="19">
        <f>SUM(N231:N236)</f>
        <v>16216.32</v>
      </c>
    </row>
    <row r="244" spans="2:14" x14ac:dyDescent="0.2">
      <c r="K244" s="48" t="s">
        <v>72</v>
      </c>
    </row>
    <row r="252" spans="2:14" ht="15" x14ac:dyDescent="0.25">
      <c r="B252" s="10" t="s">
        <v>3</v>
      </c>
      <c r="C252" s="7"/>
      <c r="D252" s="7"/>
      <c r="E252" s="7"/>
      <c r="F252" s="7"/>
      <c r="G252" s="7"/>
      <c r="I252" s="10" t="s">
        <v>3</v>
      </c>
      <c r="J252" s="7"/>
      <c r="K252" s="7"/>
      <c r="L252" s="7"/>
      <c r="M252" s="7"/>
      <c r="N252" s="7"/>
    </row>
    <row r="253" spans="2:14" ht="45" x14ac:dyDescent="0.25">
      <c r="B253" s="1" t="s">
        <v>4</v>
      </c>
      <c r="C253" s="1" t="s">
        <v>5</v>
      </c>
      <c r="D253" s="1" t="s">
        <v>6</v>
      </c>
      <c r="E253" s="1" t="s">
        <v>104</v>
      </c>
      <c r="F253" s="1" t="s">
        <v>102</v>
      </c>
      <c r="G253" s="1" t="s">
        <v>103</v>
      </c>
      <c r="H253" s="22" t="s">
        <v>24</v>
      </c>
      <c r="I253" s="1" t="s">
        <v>4</v>
      </c>
      <c r="J253" s="1" t="s">
        <v>5</v>
      </c>
      <c r="K253" s="1" t="s">
        <v>6</v>
      </c>
      <c r="L253" s="1" t="s">
        <v>104</v>
      </c>
      <c r="M253" s="1" t="s">
        <v>102</v>
      </c>
      <c r="N253" s="1" t="s">
        <v>103</v>
      </c>
    </row>
    <row r="254" spans="2:14" ht="14.25" x14ac:dyDescent="0.2">
      <c r="B254" s="11" t="s">
        <v>7</v>
      </c>
      <c r="C254" s="12" t="s">
        <v>46</v>
      </c>
      <c r="D254" s="21">
        <v>0</v>
      </c>
      <c r="E254" s="14">
        <v>610</v>
      </c>
      <c r="F254" s="15">
        <f t="shared" ref="F254:F260" si="40">D254*E254</f>
        <v>0</v>
      </c>
      <c r="G254" s="15">
        <f t="shared" ref="G254:G260" si="41">F254*1.23</f>
        <v>0</v>
      </c>
      <c r="H254" s="24">
        <f t="shared" ref="H254:H260" si="42">D254+K254</f>
        <v>1</v>
      </c>
      <c r="I254" s="11" t="s">
        <v>7</v>
      </c>
      <c r="J254" s="12" t="s">
        <v>46</v>
      </c>
      <c r="K254" s="21">
        <v>1</v>
      </c>
      <c r="L254" s="14">
        <v>610</v>
      </c>
      <c r="M254" s="15">
        <f t="shared" ref="M254:M260" si="43">K254*L254</f>
        <v>610</v>
      </c>
      <c r="N254" s="15">
        <f t="shared" ref="N254:N260" si="44">M254*1.23</f>
        <v>750.3</v>
      </c>
    </row>
    <row r="255" spans="2:14" ht="14.25" x14ac:dyDescent="0.2">
      <c r="B255" s="11" t="s">
        <v>7</v>
      </c>
      <c r="C255" s="12" t="s">
        <v>48</v>
      </c>
      <c r="D255" s="21">
        <v>0</v>
      </c>
      <c r="E255" s="14">
        <v>495</v>
      </c>
      <c r="F255" s="15">
        <f t="shared" si="40"/>
        <v>0</v>
      </c>
      <c r="G255" s="15">
        <f t="shared" si="41"/>
        <v>0</v>
      </c>
      <c r="H255" s="24">
        <f t="shared" si="42"/>
        <v>1</v>
      </c>
      <c r="I255" s="11" t="s">
        <v>7</v>
      </c>
      <c r="J255" s="12" t="s">
        <v>48</v>
      </c>
      <c r="K255" s="21">
        <v>1</v>
      </c>
      <c r="L255" s="14">
        <v>495</v>
      </c>
      <c r="M255" s="15">
        <f t="shared" si="43"/>
        <v>495</v>
      </c>
      <c r="N255" s="15">
        <f t="shared" si="44"/>
        <v>608.85</v>
      </c>
    </row>
    <row r="256" spans="2:14" ht="14.25" x14ac:dyDescent="0.2">
      <c r="B256" s="11" t="s">
        <v>50</v>
      </c>
      <c r="C256" s="12" t="s">
        <v>51</v>
      </c>
      <c r="D256" s="21">
        <v>0</v>
      </c>
      <c r="E256" s="14">
        <v>558</v>
      </c>
      <c r="F256" s="15">
        <f t="shared" si="40"/>
        <v>0</v>
      </c>
      <c r="G256" s="15">
        <f t="shared" si="41"/>
        <v>0</v>
      </c>
      <c r="H256" s="24">
        <f t="shared" si="42"/>
        <v>1</v>
      </c>
      <c r="I256" s="11" t="s">
        <v>50</v>
      </c>
      <c r="J256" s="12" t="s">
        <v>51</v>
      </c>
      <c r="K256" s="21">
        <v>1</v>
      </c>
      <c r="L256" s="14">
        <v>558</v>
      </c>
      <c r="M256" s="15">
        <f t="shared" si="43"/>
        <v>558</v>
      </c>
      <c r="N256" s="15">
        <f t="shared" si="44"/>
        <v>686.34</v>
      </c>
    </row>
    <row r="257" spans="2:14" ht="14.25" x14ac:dyDescent="0.2">
      <c r="B257" s="11" t="s">
        <v>50</v>
      </c>
      <c r="C257" s="12" t="s">
        <v>54</v>
      </c>
      <c r="D257" s="21">
        <v>0</v>
      </c>
      <c r="E257" s="14">
        <v>410</v>
      </c>
      <c r="F257" s="15">
        <f t="shared" si="40"/>
        <v>0</v>
      </c>
      <c r="G257" s="15">
        <f t="shared" si="41"/>
        <v>0</v>
      </c>
      <c r="H257" s="24">
        <f t="shared" si="42"/>
        <v>1</v>
      </c>
      <c r="I257" s="11" t="s">
        <v>50</v>
      </c>
      <c r="J257" s="12" t="s">
        <v>54</v>
      </c>
      <c r="K257" s="21">
        <v>1</v>
      </c>
      <c r="L257" s="14">
        <v>410</v>
      </c>
      <c r="M257" s="15">
        <f t="shared" si="43"/>
        <v>410</v>
      </c>
      <c r="N257" s="15">
        <f t="shared" si="44"/>
        <v>504.3</v>
      </c>
    </row>
    <row r="258" spans="2:14" ht="14.25" x14ac:dyDescent="0.2">
      <c r="B258" s="11" t="s">
        <v>10</v>
      </c>
      <c r="C258" s="12" t="s">
        <v>11</v>
      </c>
      <c r="D258" s="21">
        <v>0</v>
      </c>
      <c r="E258" s="14">
        <v>80</v>
      </c>
      <c r="F258" s="15">
        <f t="shared" si="40"/>
        <v>0</v>
      </c>
      <c r="G258" s="15">
        <f t="shared" si="41"/>
        <v>0</v>
      </c>
      <c r="H258" s="24">
        <f t="shared" si="42"/>
        <v>2</v>
      </c>
      <c r="I258" s="11" t="s">
        <v>10</v>
      </c>
      <c r="J258" s="12" t="s">
        <v>11</v>
      </c>
      <c r="K258" s="21">
        <v>2</v>
      </c>
      <c r="L258" s="14">
        <v>80</v>
      </c>
      <c r="M258" s="15">
        <f t="shared" si="43"/>
        <v>160</v>
      </c>
      <c r="N258" s="15">
        <f t="shared" si="44"/>
        <v>196.8</v>
      </c>
    </row>
    <row r="259" spans="2:14" ht="14.25" x14ac:dyDescent="0.2">
      <c r="B259" s="11" t="s">
        <v>12</v>
      </c>
      <c r="C259" s="12"/>
      <c r="D259" s="21">
        <v>0</v>
      </c>
      <c r="E259" s="14">
        <v>130</v>
      </c>
      <c r="F259" s="15">
        <f t="shared" si="40"/>
        <v>0</v>
      </c>
      <c r="G259" s="15">
        <f t="shared" si="41"/>
        <v>0</v>
      </c>
      <c r="H259" s="24">
        <f t="shared" si="42"/>
        <v>1</v>
      </c>
      <c r="I259" s="11" t="s">
        <v>12</v>
      </c>
      <c r="J259" s="12"/>
      <c r="K259" s="21">
        <v>1</v>
      </c>
      <c r="L259" s="14">
        <v>130</v>
      </c>
      <c r="M259" s="15">
        <f t="shared" si="43"/>
        <v>130</v>
      </c>
      <c r="N259" s="15">
        <f t="shared" si="44"/>
        <v>159.9</v>
      </c>
    </row>
    <row r="260" spans="2:14" ht="28.5" x14ac:dyDescent="0.2">
      <c r="B260" s="11" t="s">
        <v>58</v>
      </c>
      <c r="C260" s="12" t="s">
        <v>59</v>
      </c>
      <c r="D260" s="21">
        <v>0</v>
      </c>
      <c r="E260" s="14">
        <v>480</v>
      </c>
      <c r="F260" s="15">
        <f t="shared" si="40"/>
        <v>0</v>
      </c>
      <c r="G260" s="15">
        <f t="shared" si="41"/>
        <v>0</v>
      </c>
      <c r="H260" s="24">
        <f t="shared" si="42"/>
        <v>1</v>
      </c>
      <c r="I260" s="11" t="s">
        <v>58</v>
      </c>
      <c r="J260" s="12" t="s">
        <v>59</v>
      </c>
      <c r="K260" s="21">
        <v>1</v>
      </c>
      <c r="L260" s="14">
        <v>480</v>
      </c>
      <c r="M260" s="15">
        <f t="shared" si="43"/>
        <v>480</v>
      </c>
      <c r="N260" s="15">
        <f t="shared" si="44"/>
        <v>590.4</v>
      </c>
    </row>
    <row r="261" spans="2:14" ht="15" x14ac:dyDescent="0.25">
      <c r="B261" s="16" t="s">
        <v>13</v>
      </c>
      <c r="C261" s="17"/>
      <c r="D261" s="17"/>
      <c r="E261" s="18"/>
      <c r="F261" s="19">
        <f>SUM(F254:F260)</f>
        <v>0</v>
      </c>
      <c r="G261" s="19">
        <f>SUM(G254:G260)</f>
        <v>0</v>
      </c>
      <c r="H261" s="24"/>
      <c r="I261" s="16" t="s">
        <v>13</v>
      </c>
      <c r="J261" s="17"/>
      <c r="K261" s="17"/>
      <c r="L261" s="18"/>
      <c r="M261" s="19">
        <f>SUM(M254:M260)</f>
        <v>2843</v>
      </c>
      <c r="N261" s="20">
        <f>SUM(N254:N260)</f>
        <v>3496.8900000000008</v>
      </c>
    </row>
    <row r="262" spans="2:14" ht="15" x14ac:dyDescent="0.25">
      <c r="B262" s="10"/>
      <c r="C262" s="7"/>
      <c r="D262" s="7"/>
      <c r="E262" s="7"/>
      <c r="F262" s="7"/>
      <c r="G262" s="7"/>
      <c r="H262" s="24"/>
      <c r="I262" s="10"/>
      <c r="J262" s="7"/>
      <c r="K262" s="7"/>
      <c r="L262" s="7"/>
      <c r="M262" s="7"/>
      <c r="N262" s="7"/>
    </row>
    <row r="263" spans="2:14" ht="15" x14ac:dyDescent="0.25">
      <c r="B263" s="10" t="s">
        <v>14</v>
      </c>
      <c r="C263" s="7"/>
      <c r="D263" s="7"/>
      <c r="E263" s="7"/>
      <c r="F263" s="7"/>
      <c r="G263" s="7"/>
      <c r="H263" s="24"/>
      <c r="I263" s="10" t="s">
        <v>14</v>
      </c>
      <c r="J263" s="7"/>
      <c r="K263" s="7"/>
      <c r="L263" s="7"/>
      <c r="M263" s="7"/>
      <c r="N263" s="7"/>
    </row>
    <row r="264" spans="2:14" ht="45" x14ac:dyDescent="0.25">
      <c r="B264" s="1" t="s">
        <v>4</v>
      </c>
      <c r="C264" s="1" t="s">
        <v>15</v>
      </c>
      <c r="D264" s="1" t="s">
        <v>6</v>
      </c>
      <c r="E264" s="1" t="s">
        <v>104</v>
      </c>
      <c r="F264" s="1" t="s">
        <v>102</v>
      </c>
      <c r="G264" s="1" t="s">
        <v>103</v>
      </c>
      <c r="H264" s="24"/>
      <c r="I264" s="1" t="s">
        <v>4</v>
      </c>
      <c r="J264" s="1" t="s">
        <v>15</v>
      </c>
      <c r="K264" s="1" t="s">
        <v>6</v>
      </c>
      <c r="L264" s="1" t="s">
        <v>104</v>
      </c>
      <c r="M264" s="1" t="s">
        <v>102</v>
      </c>
      <c r="N264" s="1" t="s">
        <v>103</v>
      </c>
    </row>
    <row r="265" spans="2:14" ht="14.25" x14ac:dyDescent="0.2">
      <c r="B265" s="11" t="s">
        <v>69</v>
      </c>
      <c r="C265" s="21" t="s">
        <v>70</v>
      </c>
      <c r="D265" s="21">
        <v>0</v>
      </c>
      <c r="E265" s="14">
        <v>462</v>
      </c>
      <c r="F265" s="15">
        <f t="shared" ref="F265:F266" si="45">D265*E265</f>
        <v>0</v>
      </c>
      <c r="G265" s="15">
        <f t="shared" ref="G265:G266" si="46">F265*1.23</f>
        <v>0</v>
      </c>
      <c r="H265" s="24">
        <f>D265+K265</f>
        <v>2</v>
      </c>
      <c r="I265" s="11" t="s">
        <v>69</v>
      </c>
      <c r="J265" s="21" t="s">
        <v>70</v>
      </c>
      <c r="K265" s="21">
        <v>2</v>
      </c>
      <c r="L265" s="14">
        <v>462</v>
      </c>
      <c r="M265" s="15">
        <f t="shared" ref="M265:M266" si="47">K265*L265</f>
        <v>924</v>
      </c>
      <c r="N265" s="15">
        <f t="shared" ref="N265:N266" si="48">M265*1.23</f>
        <v>1136.52</v>
      </c>
    </row>
    <row r="266" spans="2:14" ht="14.25" x14ac:dyDescent="0.2">
      <c r="B266" s="11" t="s">
        <v>16</v>
      </c>
      <c r="C266" s="21" t="s">
        <v>70</v>
      </c>
      <c r="D266" s="21">
        <v>0</v>
      </c>
      <c r="E266" s="14">
        <v>724</v>
      </c>
      <c r="F266" s="15">
        <f t="shared" si="45"/>
        <v>0</v>
      </c>
      <c r="G266" s="15">
        <f t="shared" si="46"/>
        <v>0</v>
      </c>
      <c r="H266" s="24">
        <f>D266+K266</f>
        <v>1</v>
      </c>
      <c r="I266" s="11" t="s">
        <v>16</v>
      </c>
      <c r="J266" s="21" t="s">
        <v>70</v>
      </c>
      <c r="K266" s="21">
        <v>1</v>
      </c>
      <c r="L266" s="14">
        <v>724</v>
      </c>
      <c r="M266" s="15">
        <f t="shared" si="47"/>
        <v>724</v>
      </c>
      <c r="N266" s="15">
        <f t="shared" si="48"/>
        <v>890.52</v>
      </c>
    </row>
    <row r="267" spans="2:14" ht="15" x14ac:dyDescent="0.25">
      <c r="B267" s="16" t="s">
        <v>13</v>
      </c>
      <c r="C267" s="17"/>
      <c r="D267" s="17"/>
      <c r="E267" s="18"/>
      <c r="F267" s="19">
        <f>SUM(F265:F266)</f>
        <v>0</v>
      </c>
      <c r="G267" s="20">
        <f>SUM(G265:G266)</f>
        <v>0</v>
      </c>
      <c r="I267" s="16" t="s">
        <v>13</v>
      </c>
      <c r="J267" s="17"/>
      <c r="K267" s="17"/>
      <c r="L267" s="18"/>
      <c r="M267" s="19">
        <f>SUM(M265:M266)</f>
        <v>1648</v>
      </c>
      <c r="N267" s="20">
        <f>SUM(N265:N266)</f>
        <v>2027.04</v>
      </c>
    </row>
    <row r="269" spans="2:14" ht="45" x14ac:dyDescent="0.25">
      <c r="B269" s="1" t="s">
        <v>4</v>
      </c>
      <c r="C269" s="1" t="s">
        <v>5</v>
      </c>
      <c r="D269" s="1" t="s">
        <v>6</v>
      </c>
      <c r="E269" s="1" t="s">
        <v>104</v>
      </c>
      <c r="F269" s="1" t="s">
        <v>102</v>
      </c>
      <c r="G269" s="1" t="s">
        <v>103</v>
      </c>
      <c r="H269" s="22" t="s">
        <v>24</v>
      </c>
      <c r="I269" s="1" t="s">
        <v>4</v>
      </c>
      <c r="J269" s="1" t="s">
        <v>5</v>
      </c>
      <c r="K269" s="1" t="s">
        <v>6</v>
      </c>
      <c r="L269" s="1" t="s">
        <v>104</v>
      </c>
      <c r="M269" s="1" t="s">
        <v>102</v>
      </c>
      <c r="N269" s="1" t="s">
        <v>103</v>
      </c>
    </row>
    <row r="270" spans="2:14" ht="14.25" x14ac:dyDescent="0.2">
      <c r="B270" s="11" t="s">
        <v>56</v>
      </c>
      <c r="C270" s="25" t="s">
        <v>57</v>
      </c>
      <c r="D270" s="21">
        <v>0</v>
      </c>
      <c r="E270" s="14">
        <v>400</v>
      </c>
      <c r="F270" s="15">
        <f>D270*E270</f>
        <v>0</v>
      </c>
      <c r="G270" s="15">
        <f>F270*1.23</f>
        <v>0</v>
      </c>
      <c r="H270" s="24">
        <f>D270+K270</f>
        <v>1</v>
      </c>
      <c r="I270" s="11" t="s">
        <v>56</v>
      </c>
      <c r="J270" s="25" t="s">
        <v>57</v>
      </c>
      <c r="K270" s="21">
        <v>1</v>
      </c>
      <c r="L270" s="14">
        <v>400</v>
      </c>
      <c r="M270" s="15">
        <f>K270*L270</f>
        <v>400</v>
      </c>
      <c r="N270" s="15">
        <f>M270*1.23</f>
        <v>492</v>
      </c>
    </row>
    <row r="271" spans="2:14" ht="15" x14ac:dyDescent="0.25">
      <c r="B271" s="16" t="s">
        <v>13</v>
      </c>
      <c r="C271" s="17"/>
      <c r="D271" s="17"/>
      <c r="E271" s="18"/>
      <c r="F271" s="19">
        <f>SUM(F270)</f>
        <v>0</v>
      </c>
      <c r="G271" s="19">
        <f>SUM(G270)</f>
        <v>0</v>
      </c>
      <c r="H271" s="24"/>
      <c r="I271" s="16" t="s">
        <v>13</v>
      </c>
      <c r="J271" s="17"/>
      <c r="K271" s="17"/>
      <c r="L271" s="18"/>
      <c r="M271" s="19">
        <f>SUM(M264:M269)</f>
        <v>3296</v>
      </c>
      <c r="N271" s="19">
        <f>SUM(N264:N269)</f>
        <v>4054.08</v>
      </c>
    </row>
    <row r="276" spans="2:14" x14ac:dyDescent="0.2">
      <c r="K276" s="48" t="s">
        <v>72</v>
      </c>
    </row>
    <row r="285" spans="2:14" ht="15" x14ac:dyDescent="0.25">
      <c r="B285" s="10" t="s">
        <v>3</v>
      </c>
      <c r="C285" s="7"/>
      <c r="D285" s="7"/>
      <c r="E285" s="7"/>
      <c r="F285" s="7"/>
      <c r="G285" s="7"/>
      <c r="I285" s="10" t="s">
        <v>3</v>
      </c>
      <c r="J285" s="7"/>
      <c r="K285" s="7"/>
      <c r="L285" s="7"/>
      <c r="M285" s="7"/>
      <c r="N285" s="7"/>
    </row>
    <row r="286" spans="2:14" ht="45" x14ac:dyDescent="0.25">
      <c r="B286" s="1" t="s">
        <v>4</v>
      </c>
      <c r="C286" s="1" t="s">
        <v>5</v>
      </c>
      <c r="D286" s="1" t="s">
        <v>6</v>
      </c>
      <c r="E286" s="1" t="s">
        <v>104</v>
      </c>
      <c r="F286" s="1" t="s">
        <v>102</v>
      </c>
      <c r="G286" s="1" t="s">
        <v>103</v>
      </c>
      <c r="H286" s="22" t="s">
        <v>24</v>
      </c>
      <c r="I286" s="1" t="s">
        <v>4</v>
      </c>
      <c r="J286" s="1" t="s">
        <v>5</v>
      </c>
      <c r="K286" s="1" t="s">
        <v>6</v>
      </c>
      <c r="L286" s="1" t="s">
        <v>104</v>
      </c>
      <c r="M286" s="1" t="s">
        <v>102</v>
      </c>
      <c r="N286" s="1" t="s">
        <v>103</v>
      </c>
    </row>
    <row r="287" spans="2:14" ht="14.25" x14ac:dyDescent="0.2">
      <c r="B287" s="11" t="s">
        <v>7</v>
      </c>
      <c r="C287" s="12" t="s">
        <v>46</v>
      </c>
      <c r="D287" s="13">
        <v>1</v>
      </c>
      <c r="E287" s="14">
        <v>610</v>
      </c>
      <c r="F287" s="15">
        <f t="shared" ref="F287:F293" si="49">D287*E287</f>
        <v>610</v>
      </c>
      <c r="G287" s="15">
        <f t="shared" ref="G287:G293" si="50">F287*1.23</f>
        <v>750.3</v>
      </c>
      <c r="H287" s="24">
        <f t="shared" ref="H287:H293" si="51">D287+K287</f>
        <v>1</v>
      </c>
      <c r="I287" s="11" t="s">
        <v>7</v>
      </c>
      <c r="J287" s="12" t="s">
        <v>46</v>
      </c>
      <c r="K287" s="21">
        <v>0</v>
      </c>
      <c r="L287" s="14">
        <v>610</v>
      </c>
      <c r="M287" s="15">
        <f t="shared" ref="M287:M293" si="52">K287*L287</f>
        <v>0</v>
      </c>
      <c r="N287" s="15">
        <f t="shared" ref="N287:N293" si="53">M287*1.23</f>
        <v>0</v>
      </c>
    </row>
    <row r="288" spans="2:14" ht="14.25" x14ac:dyDescent="0.2">
      <c r="B288" s="11" t="s">
        <v>7</v>
      </c>
      <c r="C288" s="12" t="s">
        <v>26</v>
      </c>
      <c r="D288" s="13">
        <v>1</v>
      </c>
      <c r="E288" s="14">
        <v>510</v>
      </c>
      <c r="F288" s="15">
        <f t="shared" si="49"/>
        <v>510</v>
      </c>
      <c r="G288" s="15">
        <f t="shared" si="50"/>
        <v>627.29999999999995</v>
      </c>
      <c r="H288" s="24">
        <f t="shared" si="51"/>
        <v>1</v>
      </c>
      <c r="I288" s="11" t="s">
        <v>7</v>
      </c>
      <c r="J288" s="12" t="s">
        <v>26</v>
      </c>
      <c r="K288" s="21">
        <v>0</v>
      </c>
      <c r="L288" s="14">
        <v>510</v>
      </c>
      <c r="M288" s="15">
        <f t="shared" si="52"/>
        <v>0</v>
      </c>
      <c r="N288" s="15">
        <f t="shared" si="53"/>
        <v>0</v>
      </c>
    </row>
    <row r="289" spans="2:14" ht="14.25" x14ac:dyDescent="0.2">
      <c r="B289" s="11" t="s">
        <v>50</v>
      </c>
      <c r="C289" s="12" t="s">
        <v>51</v>
      </c>
      <c r="D289" s="13">
        <v>1</v>
      </c>
      <c r="E289" s="14">
        <v>558</v>
      </c>
      <c r="F289" s="15">
        <f t="shared" si="49"/>
        <v>558</v>
      </c>
      <c r="G289" s="15">
        <f t="shared" si="50"/>
        <v>686.34</v>
      </c>
      <c r="H289" s="24">
        <f t="shared" si="51"/>
        <v>1</v>
      </c>
      <c r="I289" s="11" t="s">
        <v>50</v>
      </c>
      <c r="J289" s="12" t="s">
        <v>51</v>
      </c>
      <c r="K289" s="21">
        <v>0</v>
      </c>
      <c r="L289" s="14">
        <v>558</v>
      </c>
      <c r="M289" s="15">
        <f t="shared" si="52"/>
        <v>0</v>
      </c>
      <c r="N289" s="15">
        <f t="shared" si="53"/>
        <v>0</v>
      </c>
    </row>
    <row r="290" spans="2:14" ht="14.25" x14ac:dyDescent="0.2">
      <c r="B290" s="11" t="s">
        <v>50</v>
      </c>
      <c r="C290" s="12" t="s">
        <v>53</v>
      </c>
      <c r="D290" s="13">
        <v>1</v>
      </c>
      <c r="E290" s="14">
        <v>492</v>
      </c>
      <c r="F290" s="15">
        <f t="shared" si="49"/>
        <v>492</v>
      </c>
      <c r="G290" s="15">
        <f t="shared" si="50"/>
        <v>605.16</v>
      </c>
      <c r="H290" s="24">
        <f t="shared" si="51"/>
        <v>1</v>
      </c>
      <c r="I290" s="11" t="s">
        <v>50</v>
      </c>
      <c r="J290" s="12" t="s">
        <v>53</v>
      </c>
      <c r="K290" s="21">
        <v>0</v>
      </c>
      <c r="L290" s="14">
        <v>492</v>
      </c>
      <c r="M290" s="15">
        <f t="shared" si="52"/>
        <v>0</v>
      </c>
      <c r="N290" s="15">
        <f t="shared" si="53"/>
        <v>0</v>
      </c>
    </row>
    <row r="291" spans="2:14" ht="14.25" x14ac:dyDescent="0.2">
      <c r="B291" s="11" t="s">
        <v>10</v>
      </c>
      <c r="C291" s="12" t="s">
        <v>11</v>
      </c>
      <c r="D291" s="13">
        <v>2</v>
      </c>
      <c r="E291" s="14">
        <v>80</v>
      </c>
      <c r="F291" s="15">
        <f t="shared" si="49"/>
        <v>160</v>
      </c>
      <c r="G291" s="15">
        <f t="shared" si="50"/>
        <v>196.8</v>
      </c>
      <c r="H291" s="24">
        <f t="shared" si="51"/>
        <v>2</v>
      </c>
      <c r="I291" s="11" t="s">
        <v>10</v>
      </c>
      <c r="J291" s="12" t="s">
        <v>11</v>
      </c>
      <c r="K291" s="21">
        <v>0</v>
      </c>
      <c r="L291" s="14">
        <v>80</v>
      </c>
      <c r="M291" s="15">
        <f t="shared" si="52"/>
        <v>0</v>
      </c>
      <c r="N291" s="15">
        <f t="shared" si="53"/>
        <v>0</v>
      </c>
    </row>
    <row r="292" spans="2:14" ht="14.25" x14ac:dyDescent="0.2">
      <c r="B292" s="11" t="s">
        <v>12</v>
      </c>
      <c r="C292" s="12"/>
      <c r="D292" s="13">
        <v>1</v>
      </c>
      <c r="E292" s="14">
        <v>130</v>
      </c>
      <c r="F292" s="15">
        <f t="shared" si="49"/>
        <v>130</v>
      </c>
      <c r="G292" s="15">
        <f t="shared" si="50"/>
        <v>159.9</v>
      </c>
      <c r="H292" s="24">
        <f t="shared" si="51"/>
        <v>1</v>
      </c>
      <c r="I292" s="11" t="s">
        <v>12</v>
      </c>
      <c r="J292" s="12"/>
      <c r="K292" s="21">
        <v>0</v>
      </c>
      <c r="L292" s="14">
        <v>130</v>
      </c>
      <c r="M292" s="15">
        <f t="shared" si="52"/>
        <v>0</v>
      </c>
      <c r="N292" s="15">
        <f t="shared" si="53"/>
        <v>0</v>
      </c>
    </row>
    <row r="293" spans="2:14" ht="28.5" x14ac:dyDescent="0.2">
      <c r="B293" s="11" t="s">
        <v>58</v>
      </c>
      <c r="C293" s="12" t="s">
        <v>59</v>
      </c>
      <c r="D293" s="13">
        <v>1</v>
      </c>
      <c r="E293" s="14">
        <v>480</v>
      </c>
      <c r="F293" s="15">
        <f t="shared" si="49"/>
        <v>480</v>
      </c>
      <c r="G293" s="15">
        <f t="shared" si="50"/>
        <v>590.4</v>
      </c>
      <c r="H293" s="24">
        <f t="shared" si="51"/>
        <v>1</v>
      </c>
      <c r="I293" s="11" t="s">
        <v>58</v>
      </c>
      <c r="J293" s="12" t="s">
        <v>59</v>
      </c>
      <c r="K293" s="21">
        <v>0</v>
      </c>
      <c r="L293" s="14">
        <v>480</v>
      </c>
      <c r="M293" s="15">
        <f t="shared" si="52"/>
        <v>0</v>
      </c>
      <c r="N293" s="15">
        <f t="shared" si="53"/>
        <v>0</v>
      </c>
    </row>
    <row r="294" spans="2:14" ht="15" x14ac:dyDescent="0.25">
      <c r="B294" s="16" t="s">
        <v>13</v>
      </c>
      <c r="C294" s="17"/>
      <c r="D294" s="17"/>
      <c r="E294" s="18"/>
      <c r="F294" s="19">
        <f>SUM(F287:F293)</f>
        <v>2940</v>
      </c>
      <c r="G294" s="19">
        <f>SUM(G287:G293)</f>
        <v>3616.2000000000003</v>
      </c>
      <c r="H294" s="24"/>
      <c r="I294" s="16" t="s">
        <v>13</v>
      </c>
      <c r="J294" s="17"/>
      <c r="K294" s="17"/>
      <c r="L294" s="18"/>
      <c r="M294" s="19">
        <f>SUM(M287:M293)</f>
        <v>0</v>
      </c>
      <c r="N294" s="20">
        <f>SUM(N287:N293)</f>
        <v>0</v>
      </c>
    </row>
    <row r="295" spans="2:14" ht="15" x14ac:dyDescent="0.25">
      <c r="B295" s="10"/>
      <c r="C295" s="7"/>
      <c r="D295" s="7"/>
      <c r="E295" s="7"/>
      <c r="F295" s="7"/>
      <c r="G295" s="7"/>
      <c r="H295" s="24"/>
      <c r="I295" s="10"/>
      <c r="J295" s="7"/>
      <c r="K295" s="7"/>
      <c r="L295" s="7"/>
      <c r="M295" s="7"/>
      <c r="N295" s="7"/>
    </row>
    <row r="296" spans="2:14" ht="15" x14ac:dyDescent="0.25">
      <c r="B296" s="10" t="s">
        <v>14</v>
      </c>
      <c r="C296" s="7"/>
      <c r="D296" s="7"/>
      <c r="E296" s="7"/>
      <c r="F296" s="7"/>
      <c r="G296" s="7"/>
      <c r="H296" s="24"/>
      <c r="I296" s="10" t="s">
        <v>14</v>
      </c>
      <c r="J296" s="7"/>
      <c r="K296" s="7"/>
      <c r="L296" s="7"/>
      <c r="M296" s="7"/>
      <c r="N296" s="7"/>
    </row>
    <row r="297" spans="2:14" ht="45" x14ac:dyDescent="0.25">
      <c r="B297" s="1" t="s">
        <v>4</v>
      </c>
      <c r="C297" s="1" t="s">
        <v>15</v>
      </c>
      <c r="D297" s="1" t="s">
        <v>6</v>
      </c>
      <c r="E297" s="1" t="s">
        <v>104</v>
      </c>
      <c r="F297" s="1" t="s">
        <v>102</v>
      </c>
      <c r="G297" s="1" t="s">
        <v>103</v>
      </c>
      <c r="H297" s="24"/>
      <c r="I297" s="1" t="s">
        <v>4</v>
      </c>
      <c r="J297" s="1" t="s">
        <v>15</v>
      </c>
      <c r="K297" s="1" t="s">
        <v>6</v>
      </c>
      <c r="L297" s="1" t="s">
        <v>104</v>
      </c>
      <c r="M297" s="1" t="s">
        <v>102</v>
      </c>
      <c r="N297" s="1" t="s">
        <v>103</v>
      </c>
    </row>
    <row r="298" spans="2:14" ht="14.25" x14ac:dyDescent="0.2">
      <c r="B298" s="11" t="s">
        <v>69</v>
      </c>
      <c r="C298" s="21" t="s">
        <v>70</v>
      </c>
      <c r="D298" s="13">
        <v>2</v>
      </c>
      <c r="E298" s="14">
        <v>462</v>
      </c>
      <c r="F298" s="15">
        <f t="shared" ref="F298:F299" si="54">D298*E298</f>
        <v>924</v>
      </c>
      <c r="G298" s="15">
        <f t="shared" ref="G298:G299" si="55">F298*1.23</f>
        <v>1136.52</v>
      </c>
      <c r="H298" s="24">
        <f>D298+K298</f>
        <v>2</v>
      </c>
      <c r="I298" s="11" t="s">
        <v>69</v>
      </c>
      <c r="J298" s="21" t="s">
        <v>70</v>
      </c>
      <c r="K298" s="21">
        <v>0</v>
      </c>
      <c r="L298" s="14">
        <v>462</v>
      </c>
      <c r="M298" s="15">
        <f t="shared" ref="M298:M299" si="56">K298*L298</f>
        <v>0</v>
      </c>
      <c r="N298" s="15">
        <f t="shared" ref="N298:N299" si="57">M298*1.23</f>
        <v>0</v>
      </c>
    </row>
    <row r="299" spans="2:14" ht="14.25" x14ac:dyDescent="0.2">
      <c r="B299" s="11" t="s">
        <v>16</v>
      </c>
      <c r="C299" s="21" t="s">
        <v>70</v>
      </c>
      <c r="D299" s="13">
        <v>1</v>
      </c>
      <c r="E299" s="14">
        <v>724</v>
      </c>
      <c r="F299" s="15">
        <f t="shared" si="54"/>
        <v>724</v>
      </c>
      <c r="G299" s="15">
        <f t="shared" si="55"/>
        <v>890.52</v>
      </c>
      <c r="H299" s="24">
        <f>D299+K299</f>
        <v>1</v>
      </c>
      <c r="I299" s="11" t="s">
        <v>16</v>
      </c>
      <c r="J299" s="21" t="s">
        <v>70</v>
      </c>
      <c r="K299" s="21">
        <v>0</v>
      </c>
      <c r="L299" s="14">
        <v>724</v>
      </c>
      <c r="M299" s="15">
        <f t="shared" si="56"/>
        <v>0</v>
      </c>
      <c r="N299" s="15">
        <f t="shared" si="57"/>
        <v>0</v>
      </c>
    </row>
    <row r="300" spans="2:14" ht="15" x14ac:dyDescent="0.25">
      <c r="B300" s="16" t="s">
        <v>13</v>
      </c>
      <c r="C300" s="17"/>
      <c r="D300" s="17"/>
      <c r="E300" s="18"/>
      <c r="F300" s="19">
        <f>SUM(F298:F299)</f>
        <v>1648</v>
      </c>
      <c r="G300" s="20">
        <f>SUM(G298:G299)</f>
        <v>2027.04</v>
      </c>
      <c r="I300" s="16" t="s">
        <v>13</v>
      </c>
      <c r="J300" s="17"/>
      <c r="K300" s="17"/>
      <c r="L300" s="18"/>
      <c r="M300" s="19">
        <f>SUM(M298:M299)</f>
        <v>0</v>
      </c>
      <c r="N300" s="20">
        <f>SUM(N298:N299)</f>
        <v>0</v>
      </c>
    </row>
    <row r="302" spans="2:14" ht="45" x14ac:dyDescent="0.25">
      <c r="B302" s="1" t="s">
        <v>4</v>
      </c>
      <c r="C302" s="1" t="s">
        <v>5</v>
      </c>
      <c r="D302" s="1" t="s">
        <v>6</v>
      </c>
      <c r="E302" s="1" t="s">
        <v>104</v>
      </c>
      <c r="F302" s="1" t="s">
        <v>102</v>
      </c>
      <c r="G302" s="1" t="s">
        <v>103</v>
      </c>
      <c r="H302" s="22" t="s">
        <v>24</v>
      </c>
      <c r="I302" s="1" t="s">
        <v>4</v>
      </c>
      <c r="J302" s="1" t="s">
        <v>5</v>
      </c>
      <c r="K302" s="1" t="s">
        <v>6</v>
      </c>
      <c r="L302" s="1" t="s">
        <v>104</v>
      </c>
      <c r="M302" s="1" t="s">
        <v>102</v>
      </c>
      <c r="N302" s="1" t="s">
        <v>103</v>
      </c>
    </row>
    <row r="303" spans="2:14" ht="14.25" x14ac:dyDescent="0.2">
      <c r="B303" s="11" t="s">
        <v>56</v>
      </c>
      <c r="C303" s="25" t="s">
        <v>57</v>
      </c>
      <c r="D303" s="13">
        <v>1</v>
      </c>
      <c r="E303" s="14">
        <v>400</v>
      </c>
      <c r="F303" s="15">
        <f>D303*E303</f>
        <v>400</v>
      </c>
      <c r="G303" s="15">
        <f>F303*1.23</f>
        <v>492</v>
      </c>
      <c r="H303" s="24">
        <f>D303+K303</f>
        <v>1</v>
      </c>
      <c r="I303" s="11" t="s">
        <v>56</v>
      </c>
      <c r="J303" s="25" t="s">
        <v>57</v>
      </c>
      <c r="K303" s="21">
        <v>0</v>
      </c>
      <c r="L303" s="14">
        <v>400</v>
      </c>
      <c r="M303" s="15">
        <f>K303*L303</f>
        <v>0</v>
      </c>
      <c r="N303" s="15">
        <f>M303*1.23</f>
        <v>0</v>
      </c>
    </row>
    <row r="304" spans="2:14" ht="15" x14ac:dyDescent="0.25">
      <c r="B304" s="16" t="s">
        <v>13</v>
      </c>
      <c r="C304" s="17"/>
      <c r="D304" s="17"/>
      <c r="E304" s="18"/>
      <c r="F304" s="19">
        <f>SUM(F303)</f>
        <v>400</v>
      </c>
      <c r="G304" s="19">
        <f>SUM(G303)</f>
        <v>492</v>
      </c>
      <c r="H304" s="24"/>
      <c r="I304" s="16" t="s">
        <v>13</v>
      </c>
      <c r="J304" s="17"/>
      <c r="K304" s="17"/>
      <c r="L304" s="18"/>
      <c r="M304" s="19">
        <f>SUM(M297:M302)</f>
        <v>0</v>
      </c>
      <c r="N304" s="19">
        <f>SUM(N297:N302)</f>
        <v>0</v>
      </c>
    </row>
    <row r="306" spans="1:14" ht="15" x14ac:dyDescent="0.25">
      <c r="A306" s="7"/>
      <c r="B306" s="51" t="s">
        <v>73</v>
      </c>
      <c r="C306" s="52"/>
      <c r="D306" s="52"/>
      <c r="E306" s="52"/>
      <c r="F306" s="52"/>
      <c r="G306" s="52"/>
      <c r="I306" s="51" t="s">
        <v>74</v>
      </c>
      <c r="J306" s="52"/>
      <c r="K306" s="52"/>
      <c r="L306" s="52"/>
      <c r="M306" s="52"/>
      <c r="N306" s="52"/>
    </row>
    <row r="330" spans="1:14" ht="15" x14ac:dyDescent="0.25">
      <c r="A330" s="7"/>
      <c r="B330" s="10"/>
      <c r="C330" s="7"/>
      <c r="D330" s="7"/>
      <c r="E330" s="7"/>
      <c r="F330" s="9"/>
      <c r="G330" s="9"/>
      <c r="L330" s="7"/>
    </row>
    <row r="331" spans="1:14" ht="15" x14ac:dyDescent="0.25">
      <c r="B331" s="10" t="s">
        <v>3</v>
      </c>
      <c r="C331" s="7"/>
      <c r="D331" s="7"/>
      <c r="E331" s="7"/>
      <c r="F331" s="7"/>
      <c r="G331" s="7"/>
      <c r="I331" s="10" t="s">
        <v>3</v>
      </c>
      <c r="J331" s="7"/>
      <c r="K331" s="7"/>
      <c r="L331" s="7"/>
      <c r="M331" s="7"/>
      <c r="N331" s="7"/>
    </row>
    <row r="332" spans="1:14" ht="45" x14ac:dyDescent="0.25">
      <c r="B332" s="1" t="s">
        <v>4</v>
      </c>
      <c r="C332" s="1" t="s">
        <v>5</v>
      </c>
      <c r="D332" s="1" t="s">
        <v>6</v>
      </c>
      <c r="E332" s="1" t="s">
        <v>104</v>
      </c>
      <c r="F332" s="1" t="s">
        <v>102</v>
      </c>
      <c r="G332" s="1" t="s">
        <v>103</v>
      </c>
      <c r="H332" s="22" t="s">
        <v>24</v>
      </c>
      <c r="I332" s="1" t="s">
        <v>4</v>
      </c>
      <c r="J332" s="1" t="s">
        <v>5</v>
      </c>
      <c r="K332" s="1" t="s">
        <v>6</v>
      </c>
      <c r="L332" s="1" t="s">
        <v>104</v>
      </c>
      <c r="M332" s="1" t="s">
        <v>102</v>
      </c>
      <c r="N332" s="1" t="s">
        <v>103</v>
      </c>
    </row>
    <row r="333" spans="1:14" ht="14.25" x14ac:dyDescent="0.2">
      <c r="B333" s="11" t="s">
        <v>12</v>
      </c>
      <c r="C333" s="12"/>
      <c r="D333" s="13">
        <v>0.5</v>
      </c>
      <c r="E333" s="14">
        <v>130</v>
      </c>
      <c r="F333" s="15">
        <f t="shared" ref="F333:F343" si="58">D333*E333</f>
        <v>65</v>
      </c>
      <c r="G333" s="15">
        <f t="shared" ref="G333:G343" si="59">F333*1.23</f>
        <v>79.95</v>
      </c>
      <c r="H333" s="24">
        <f t="shared" ref="H333:H343" si="60">D333+K333</f>
        <v>1</v>
      </c>
      <c r="I333" s="11" t="s">
        <v>12</v>
      </c>
      <c r="J333" s="12"/>
      <c r="K333" s="13">
        <v>0.5</v>
      </c>
      <c r="L333" s="14">
        <v>130</v>
      </c>
      <c r="M333" s="15">
        <f t="shared" ref="M333:M343" si="61">K333*L333</f>
        <v>65</v>
      </c>
      <c r="N333" s="15">
        <f t="shared" ref="N333:N343" si="62">M333*1.23</f>
        <v>79.95</v>
      </c>
    </row>
    <row r="334" spans="1:14" ht="14.25" x14ac:dyDescent="0.2">
      <c r="B334" s="11" t="s">
        <v>10</v>
      </c>
      <c r="C334" s="12" t="s">
        <v>11</v>
      </c>
      <c r="D334" s="13">
        <v>1</v>
      </c>
      <c r="E334" s="14">
        <v>80</v>
      </c>
      <c r="F334" s="15">
        <f t="shared" si="58"/>
        <v>80</v>
      </c>
      <c r="G334" s="15">
        <f t="shared" si="59"/>
        <v>98.4</v>
      </c>
      <c r="H334" s="24">
        <f t="shared" si="60"/>
        <v>2</v>
      </c>
      <c r="I334" s="11" t="s">
        <v>10</v>
      </c>
      <c r="J334" s="12" t="s">
        <v>11</v>
      </c>
      <c r="K334" s="13">
        <v>1</v>
      </c>
      <c r="L334" s="14">
        <v>80</v>
      </c>
      <c r="M334" s="15">
        <f t="shared" si="61"/>
        <v>80</v>
      </c>
      <c r="N334" s="15">
        <f t="shared" si="62"/>
        <v>98.4</v>
      </c>
    </row>
    <row r="335" spans="1:14" ht="14.25" x14ac:dyDescent="0.2">
      <c r="B335" s="11" t="s">
        <v>9</v>
      </c>
      <c r="C335" s="12"/>
      <c r="D335" s="13">
        <v>0.5</v>
      </c>
      <c r="E335" s="14">
        <v>140</v>
      </c>
      <c r="F335" s="15">
        <f t="shared" si="58"/>
        <v>70</v>
      </c>
      <c r="G335" s="15">
        <f t="shared" si="59"/>
        <v>86.1</v>
      </c>
      <c r="H335" s="24">
        <f t="shared" si="60"/>
        <v>1</v>
      </c>
      <c r="I335" s="11" t="s">
        <v>9</v>
      </c>
      <c r="J335" s="12"/>
      <c r="K335" s="13">
        <v>0.5</v>
      </c>
      <c r="L335" s="14">
        <v>140</v>
      </c>
      <c r="M335" s="15">
        <f t="shared" si="61"/>
        <v>70</v>
      </c>
      <c r="N335" s="15">
        <f t="shared" si="62"/>
        <v>86.1</v>
      </c>
    </row>
    <row r="336" spans="1:14" ht="14.25" x14ac:dyDescent="0.2">
      <c r="B336" s="11" t="s">
        <v>75</v>
      </c>
      <c r="C336" s="12" t="s">
        <v>76</v>
      </c>
      <c r="D336" s="13">
        <v>0.5</v>
      </c>
      <c r="E336" s="14">
        <v>657</v>
      </c>
      <c r="F336" s="15">
        <f t="shared" si="58"/>
        <v>328.5</v>
      </c>
      <c r="G336" s="15">
        <f t="shared" si="59"/>
        <v>404.05500000000001</v>
      </c>
      <c r="H336" s="24">
        <f t="shared" si="60"/>
        <v>1</v>
      </c>
      <c r="I336" s="11" t="s">
        <v>75</v>
      </c>
      <c r="J336" s="12" t="s">
        <v>76</v>
      </c>
      <c r="K336" s="13">
        <v>0.5</v>
      </c>
      <c r="L336" s="14">
        <v>657</v>
      </c>
      <c r="M336" s="15">
        <f t="shared" si="61"/>
        <v>328.5</v>
      </c>
      <c r="N336" s="15">
        <f t="shared" si="62"/>
        <v>404.05500000000001</v>
      </c>
    </row>
    <row r="337" spans="2:14" ht="14.25" x14ac:dyDescent="0.2">
      <c r="B337" s="11" t="s">
        <v>75</v>
      </c>
      <c r="C337" s="12" t="s">
        <v>77</v>
      </c>
      <c r="D337" s="13">
        <v>0.5</v>
      </c>
      <c r="E337" s="14">
        <v>700</v>
      </c>
      <c r="F337" s="15">
        <f t="shared" si="58"/>
        <v>350</v>
      </c>
      <c r="G337" s="15">
        <f t="shared" si="59"/>
        <v>430.5</v>
      </c>
      <c r="H337" s="24">
        <f t="shared" si="60"/>
        <v>1</v>
      </c>
      <c r="I337" s="11" t="s">
        <v>75</v>
      </c>
      <c r="J337" s="12" t="s">
        <v>77</v>
      </c>
      <c r="K337" s="13">
        <v>0.5</v>
      </c>
      <c r="L337" s="14">
        <v>700</v>
      </c>
      <c r="M337" s="15">
        <f t="shared" si="61"/>
        <v>350</v>
      </c>
      <c r="N337" s="15">
        <f t="shared" si="62"/>
        <v>430.5</v>
      </c>
    </row>
    <row r="338" spans="2:14" ht="14.25" x14ac:dyDescent="0.2">
      <c r="B338" s="11" t="s">
        <v>78</v>
      </c>
      <c r="C338" s="12" t="s">
        <v>79</v>
      </c>
      <c r="D338" s="13">
        <v>0.5</v>
      </c>
      <c r="E338" s="14">
        <v>1590</v>
      </c>
      <c r="F338" s="15">
        <f t="shared" si="58"/>
        <v>795</v>
      </c>
      <c r="G338" s="15">
        <f t="shared" si="59"/>
        <v>977.85</v>
      </c>
      <c r="H338" s="24">
        <f t="shared" si="60"/>
        <v>1</v>
      </c>
      <c r="I338" s="11" t="s">
        <v>78</v>
      </c>
      <c r="J338" s="12" t="s">
        <v>79</v>
      </c>
      <c r="K338" s="13">
        <v>0.5</v>
      </c>
      <c r="L338" s="14">
        <v>1590</v>
      </c>
      <c r="M338" s="15">
        <f t="shared" si="61"/>
        <v>795</v>
      </c>
      <c r="N338" s="15">
        <f t="shared" si="62"/>
        <v>977.85</v>
      </c>
    </row>
    <row r="339" spans="2:14" ht="14.25" x14ac:dyDescent="0.2">
      <c r="B339" s="11" t="s">
        <v>80</v>
      </c>
      <c r="C339" s="12" t="s">
        <v>81</v>
      </c>
      <c r="D339" s="13">
        <v>0.5</v>
      </c>
      <c r="E339" s="14">
        <v>583</v>
      </c>
      <c r="F339" s="15">
        <f t="shared" si="58"/>
        <v>291.5</v>
      </c>
      <c r="G339" s="15">
        <f t="shared" si="59"/>
        <v>358.54500000000002</v>
      </c>
      <c r="H339" s="24">
        <f t="shared" si="60"/>
        <v>1</v>
      </c>
      <c r="I339" s="11" t="s">
        <v>80</v>
      </c>
      <c r="J339" s="12" t="s">
        <v>81</v>
      </c>
      <c r="K339" s="13">
        <v>0.5</v>
      </c>
      <c r="L339" s="14">
        <v>583</v>
      </c>
      <c r="M339" s="15">
        <f t="shared" si="61"/>
        <v>291.5</v>
      </c>
      <c r="N339" s="15">
        <f t="shared" si="62"/>
        <v>358.54500000000002</v>
      </c>
    </row>
    <row r="340" spans="2:14" ht="14.25" x14ac:dyDescent="0.2">
      <c r="B340" s="11" t="s">
        <v>82</v>
      </c>
      <c r="C340" s="12"/>
      <c r="D340" s="13">
        <v>0.5</v>
      </c>
      <c r="E340" s="14">
        <v>1187</v>
      </c>
      <c r="F340" s="15">
        <f t="shared" si="58"/>
        <v>593.5</v>
      </c>
      <c r="G340" s="15">
        <f t="shared" si="59"/>
        <v>730.005</v>
      </c>
      <c r="H340" s="24">
        <f t="shared" si="60"/>
        <v>1</v>
      </c>
      <c r="I340" s="11" t="s">
        <v>82</v>
      </c>
      <c r="J340" s="12"/>
      <c r="K340" s="13">
        <v>0.5</v>
      </c>
      <c r="L340" s="14">
        <v>1187</v>
      </c>
      <c r="M340" s="15">
        <f t="shared" si="61"/>
        <v>593.5</v>
      </c>
      <c r="N340" s="15">
        <f t="shared" si="62"/>
        <v>730.005</v>
      </c>
    </row>
    <row r="341" spans="2:14" ht="14.25" x14ac:dyDescent="0.2">
      <c r="B341" s="11" t="s">
        <v>83</v>
      </c>
      <c r="C341" s="12"/>
      <c r="D341" s="13">
        <v>0.5</v>
      </c>
      <c r="E341" s="14">
        <v>201</v>
      </c>
      <c r="F341" s="15">
        <f t="shared" si="58"/>
        <v>100.5</v>
      </c>
      <c r="G341" s="15">
        <f t="shared" si="59"/>
        <v>123.61499999999999</v>
      </c>
      <c r="H341" s="24">
        <f t="shared" si="60"/>
        <v>1</v>
      </c>
      <c r="I341" s="11" t="s">
        <v>83</v>
      </c>
      <c r="J341" s="12"/>
      <c r="K341" s="13">
        <v>0.5</v>
      </c>
      <c r="L341" s="14">
        <v>201</v>
      </c>
      <c r="M341" s="15">
        <f t="shared" si="61"/>
        <v>100.5</v>
      </c>
      <c r="N341" s="15">
        <f t="shared" si="62"/>
        <v>123.61499999999999</v>
      </c>
    </row>
    <row r="342" spans="2:14" ht="14.25" x14ac:dyDescent="0.2">
      <c r="B342" s="11" t="s">
        <v>84</v>
      </c>
      <c r="C342" s="12"/>
      <c r="D342" s="13">
        <v>0.5</v>
      </c>
      <c r="E342" s="14">
        <v>191</v>
      </c>
      <c r="F342" s="15">
        <f t="shared" si="58"/>
        <v>95.5</v>
      </c>
      <c r="G342" s="15">
        <f t="shared" si="59"/>
        <v>117.465</v>
      </c>
      <c r="H342" s="24">
        <f t="shared" si="60"/>
        <v>1</v>
      </c>
      <c r="I342" s="11" t="s">
        <v>84</v>
      </c>
      <c r="J342" s="12"/>
      <c r="K342" s="13">
        <v>0.5</v>
      </c>
      <c r="L342" s="14">
        <v>191</v>
      </c>
      <c r="M342" s="15">
        <f t="shared" si="61"/>
        <v>95.5</v>
      </c>
      <c r="N342" s="15">
        <f t="shared" si="62"/>
        <v>117.465</v>
      </c>
    </row>
    <row r="343" spans="2:14" ht="28.5" x14ac:dyDescent="0.2">
      <c r="B343" s="11" t="s">
        <v>85</v>
      </c>
      <c r="C343" s="12"/>
      <c r="D343" s="13">
        <v>0.5</v>
      </c>
      <c r="E343" s="14">
        <v>64</v>
      </c>
      <c r="F343" s="15">
        <f t="shared" si="58"/>
        <v>32</v>
      </c>
      <c r="G343" s="15">
        <f t="shared" si="59"/>
        <v>39.36</v>
      </c>
      <c r="H343" s="24">
        <f t="shared" si="60"/>
        <v>1</v>
      </c>
      <c r="I343" s="11" t="s">
        <v>85</v>
      </c>
      <c r="J343" s="12"/>
      <c r="K343" s="13">
        <v>0.5</v>
      </c>
      <c r="L343" s="14">
        <v>64</v>
      </c>
      <c r="M343" s="15">
        <f t="shared" si="61"/>
        <v>32</v>
      </c>
      <c r="N343" s="15">
        <f t="shared" si="62"/>
        <v>39.36</v>
      </c>
    </row>
    <row r="344" spans="2:14" ht="15" x14ac:dyDescent="0.25">
      <c r="B344" s="16" t="s">
        <v>13</v>
      </c>
      <c r="C344" s="17"/>
      <c r="D344" s="17"/>
      <c r="E344" s="18"/>
      <c r="F344" s="19">
        <f>SUM(F333:F343)</f>
        <v>2801.5</v>
      </c>
      <c r="G344" s="19">
        <f>SUM(G333:G343)</f>
        <v>3445.8450000000003</v>
      </c>
      <c r="H344" s="24"/>
      <c r="I344" s="16" t="s">
        <v>13</v>
      </c>
      <c r="J344" s="17"/>
      <c r="K344" s="17"/>
      <c r="L344" s="18"/>
      <c r="M344" s="19">
        <f>SUM(M333:M343)</f>
        <v>2801.5</v>
      </c>
      <c r="N344" s="19">
        <f>SUM(N333:N343)</f>
        <v>3445.8450000000003</v>
      </c>
    </row>
    <row r="345" spans="2:14" ht="15" x14ac:dyDescent="0.25">
      <c r="B345" s="10"/>
      <c r="C345" s="7"/>
      <c r="D345" s="7"/>
      <c r="E345" s="7"/>
      <c r="F345" s="7"/>
      <c r="G345" s="7"/>
      <c r="H345" s="24"/>
      <c r="L345" s="7"/>
    </row>
    <row r="346" spans="2:14" ht="15" x14ac:dyDescent="0.25">
      <c r="B346" s="10" t="s">
        <v>14</v>
      </c>
      <c r="C346" s="7"/>
      <c r="D346" s="7"/>
      <c r="E346" s="7"/>
      <c r="F346" s="7"/>
      <c r="G346" s="7"/>
      <c r="H346" s="24"/>
      <c r="I346" s="10" t="s">
        <v>14</v>
      </c>
      <c r="J346" s="7"/>
      <c r="K346" s="7"/>
      <c r="L346" s="7"/>
      <c r="M346" s="7"/>
      <c r="N346" s="7"/>
    </row>
    <row r="347" spans="2:14" ht="45" x14ac:dyDescent="0.25">
      <c r="B347" s="1" t="s">
        <v>4</v>
      </c>
      <c r="C347" s="1" t="s">
        <v>15</v>
      </c>
      <c r="D347" s="1" t="s">
        <v>6</v>
      </c>
      <c r="E347" s="1" t="s">
        <v>104</v>
      </c>
      <c r="F347" s="1" t="s">
        <v>102</v>
      </c>
      <c r="G347" s="1" t="s">
        <v>103</v>
      </c>
      <c r="H347" s="24"/>
      <c r="I347" s="1" t="s">
        <v>4</v>
      </c>
      <c r="J347" s="1" t="s">
        <v>15</v>
      </c>
      <c r="K347" s="1" t="s">
        <v>6</v>
      </c>
      <c r="L347" s="1" t="s">
        <v>104</v>
      </c>
      <c r="M347" s="1" t="s">
        <v>102</v>
      </c>
      <c r="N347" s="1" t="s">
        <v>103</v>
      </c>
    </row>
    <row r="348" spans="2:14" ht="14.25" x14ac:dyDescent="0.2">
      <c r="B348" s="11" t="s">
        <v>16</v>
      </c>
      <c r="C348" s="21" t="s">
        <v>17</v>
      </c>
      <c r="D348" s="13">
        <v>0.5</v>
      </c>
      <c r="E348" s="14">
        <v>724</v>
      </c>
      <c r="F348" s="15">
        <f>D348*E348</f>
        <v>362</v>
      </c>
      <c r="G348" s="15">
        <f>F348*1.23</f>
        <v>445.26</v>
      </c>
      <c r="H348" s="24">
        <f>D348+K348</f>
        <v>1</v>
      </c>
      <c r="I348" s="11" t="s">
        <v>16</v>
      </c>
      <c r="J348" s="21" t="s">
        <v>17</v>
      </c>
      <c r="K348" s="13">
        <v>0.5</v>
      </c>
      <c r="L348" s="14">
        <v>724</v>
      </c>
      <c r="M348" s="15">
        <f>K348*L348</f>
        <v>362</v>
      </c>
      <c r="N348" s="15">
        <f>M348*1.23</f>
        <v>445.26</v>
      </c>
    </row>
    <row r="349" spans="2:14" ht="15" x14ac:dyDescent="0.25">
      <c r="B349" s="16" t="s">
        <v>13</v>
      </c>
      <c r="C349" s="17"/>
      <c r="D349" s="17"/>
      <c r="E349" s="18"/>
      <c r="F349" s="19">
        <f>SUM(F348:F348)</f>
        <v>362</v>
      </c>
      <c r="G349" s="20">
        <f>SUM(G348:G348)</f>
        <v>445.26</v>
      </c>
      <c r="I349" s="16" t="s">
        <v>13</v>
      </c>
      <c r="J349" s="17"/>
      <c r="K349" s="17"/>
      <c r="L349" s="18"/>
      <c r="M349" s="19">
        <f>SUM(M348:M348)</f>
        <v>362</v>
      </c>
      <c r="N349" s="20">
        <f>SUM(N348:N348)</f>
        <v>445.26</v>
      </c>
    </row>
    <row r="350" spans="2:14" ht="15" x14ac:dyDescent="0.25">
      <c r="B350" s="10"/>
      <c r="C350" s="7"/>
      <c r="D350" s="7"/>
      <c r="E350" s="7"/>
      <c r="F350" s="7"/>
      <c r="G350" s="7"/>
      <c r="H350" s="24"/>
      <c r="L350" s="7"/>
    </row>
    <row r="351" spans="2:14" ht="45" x14ac:dyDescent="0.25">
      <c r="B351" s="1" t="s">
        <v>4</v>
      </c>
      <c r="C351" s="1" t="s">
        <v>5</v>
      </c>
      <c r="D351" s="1" t="s">
        <v>6</v>
      </c>
      <c r="E351" s="1" t="s">
        <v>104</v>
      </c>
      <c r="F351" s="1" t="s">
        <v>102</v>
      </c>
      <c r="G351" s="1" t="s">
        <v>103</v>
      </c>
      <c r="H351" s="22" t="s">
        <v>24</v>
      </c>
      <c r="I351" s="1" t="s">
        <v>4</v>
      </c>
      <c r="J351" s="1" t="s">
        <v>5</v>
      </c>
      <c r="K351" s="1" t="s">
        <v>6</v>
      </c>
      <c r="L351" s="1" t="s">
        <v>104</v>
      </c>
      <c r="M351" s="1" t="s">
        <v>102</v>
      </c>
      <c r="N351" s="1" t="s">
        <v>103</v>
      </c>
    </row>
    <row r="352" spans="2:14" ht="14.25" x14ac:dyDescent="0.2">
      <c r="B352" s="11" t="s">
        <v>56</v>
      </c>
      <c r="C352" s="12" t="s">
        <v>57</v>
      </c>
      <c r="D352" s="13">
        <v>0.5</v>
      </c>
      <c r="E352" s="14">
        <v>400</v>
      </c>
      <c r="F352" s="15">
        <f>D352*E352</f>
        <v>200</v>
      </c>
      <c r="G352" s="15">
        <f>F352*1.23</f>
        <v>246</v>
      </c>
      <c r="H352" s="24">
        <f>D352+K352</f>
        <v>1</v>
      </c>
      <c r="I352" s="11" t="s">
        <v>56</v>
      </c>
      <c r="J352" s="12" t="s">
        <v>57</v>
      </c>
      <c r="K352" s="13">
        <v>0.5</v>
      </c>
      <c r="L352" s="14">
        <v>400</v>
      </c>
      <c r="M352" s="15">
        <f>K352*L352</f>
        <v>200</v>
      </c>
      <c r="N352" s="15">
        <f>M352*1.23</f>
        <v>246</v>
      </c>
    </row>
    <row r="353" spans="1:14" ht="15" x14ac:dyDescent="0.25">
      <c r="B353" s="16" t="s">
        <v>13</v>
      </c>
      <c r="C353" s="17"/>
      <c r="D353" s="17"/>
      <c r="E353" s="18"/>
      <c r="F353" s="19">
        <f>SUM(F352)</f>
        <v>200</v>
      </c>
      <c r="G353" s="19">
        <f>SUM(G352)</f>
        <v>246</v>
      </c>
      <c r="H353" s="24"/>
      <c r="I353" s="16" t="s">
        <v>13</v>
      </c>
      <c r="J353" s="17"/>
      <c r="K353" s="17"/>
      <c r="L353" s="18"/>
      <c r="M353" s="19">
        <f>SUM(M342:M352)</f>
        <v>3853</v>
      </c>
      <c r="N353" s="20">
        <f>SUM(N342:N352)</f>
        <v>4739.1900000000005</v>
      </c>
    </row>
    <row r="354" spans="1:14" ht="15" x14ac:dyDescent="0.25">
      <c r="A354" s="7"/>
      <c r="B354" s="51" t="s">
        <v>86</v>
      </c>
      <c r="C354" s="52"/>
      <c r="D354" s="52"/>
      <c r="E354" s="52"/>
      <c r="F354" s="52"/>
      <c r="G354" s="52"/>
      <c r="I354" s="51" t="s">
        <v>87</v>
      </c>
      <c r="J354" s="52"/>
      <c r="K354" s="52"/>
      <c r="L354" s="52"/>
      <c r="M354" s="52"/>
      <c r="N354" s="52"/>
    </row>
    <row r="356" spans="1:14" ht="15" x14ac:dyDescent="0.25">
      <c r="B356" s="10" t="s">
        <v>3</v>
      </c>
      <c r="C356" s="7"/>
      <c r="D356" s="7"/>
      <c r="E356" s="7"/>
      <c r="F356" s="7"/>
      <c r="G356" s="7"/>
      <c r="I356" s="10" t="s">
        <v>3</v>
      </c>
      <c r="J356" s="7"/>
      <c r="K356" s="7"/>
      <c r="L356" s="7"/>
      <c r="M356" s="7"/>
      <c r="N356" s="7"/>
    </row>
    <row r="357" spans="1:14" ht="45" x14ac:dyDescent="0.25">
      <c r="B357" s="1" t="s">
        <v>4</v>
      </c>
      <c r="C357" s="1" t="s">
        <v>5</v>
      </c>
      <c r="D357" s="1" t="s">
        <v>6</v>
      </c>
      <c r="E357" s="1" t="s">
        <v>104</v>
      </c>
      <c r="F357" s="1" t="s">
        <v>102</v>
      </c>
      <c r="G357" s="1" t="s">
        <v>103</v>
      </c>
      <c r="H357" s="22" t="s">
        <v>24</v>
      </c>
      <c r="I357" s="1" t="s">
        <v>4</v>
      </c>
      <c r="J357" s="1" t="s">
        <v>5</v>
      </c>
      <c r="K357" s="1" t="s">
        <v>6</v>
      </c>
      <c r="L357" s="1" t="s">
        <v>104</v>
      </c>
      <c r="M357" s="1" t="s">
        <v>102</v>
      </c>
      <c r="N357" s="1" t="s">
        <v>103</v>
      </c>
    </row>
    <row r="358" spans="1:14" ht="14.25" x14ac:dyDescent="0.2">
      <c r="B358" s="11" t="s">
        <v>7</v>
      </c>
      <c r="C358" s="12" t="s">
        <v>88</v>
      </c>
      <c r="D358" s="37">
        <v>0.5</v>
      </c>
      <c r="E358" s="14">
        <v>590</v>
      </c>
      <c r="F358" s="15">
        <f t="shared" ref="F358:F362" si="63">D358*E358</f>
        <v>295</v>
      </c>
      <c r="G358" s="15">
        <f t="shared" ref="G358:G362" si="64">F358*1.23</f>
        <v>362.85</v>
      </c>
      <c r="H358" s="24">
        <f>D358+K358</f>
        <v>1</v>
      </c>
      <c r="I358" s="11" t="s">
        <v>7</v>
      </c>
      <c r="J358" s="12" t="s">
        <v>88</v>
      </c>
      <c r="K358" s="37">
        <v>0.5</v>
      </c>
      <c r="L358" s="14">
        <v>590</v>
      </c>
      <c r="M358" s="15">
        <f t="shared" ref="M358:M362" si="65">K358*L358</f>
        <v>295</v>
      </c>
      <c r="N358" s="15">
        <f t="shared" ref="N358:N362" si="66">M358*1.23</f>
        <v>362.85</v>
      </c>
    </row>
    <row r="359" spans="1:14" ht="14.25" x14ac:dyDescent="0.2">
      <c r="B359" s="11" t="s">
        <v>50</v>
      </c>
      <c r="C359" s="25" t="s">
        <v>52</v>
      </c>
      <c r="D359" s="21">
        <v>0.5</v>
      </c>
      <c r="E359" s="14">
        <v>394</v>
      </c>
      <c r="F359" s="15">
        <f t="shared" si="63"/>
        <v>197</v>
      </c>
      <c r="G359" s="15">
        <f t="shared" si="64"/>
        <v>242.31</v>
      </c>
      <c r="H359" s="24">
        <f>D359+K359</f>
        <v>1</v>
      </c>
      <c r="I359" s="11" t="s">
        <v>50</v>
      </c>
      <c r="J359" s="25" t="s">
        <v>52</v>
      </c>
      <c r="K359" s="21">
        <v>0.5</v>
      </c>
      <c r="L359" s="14">
        <v>394</v>
      </c>
      <c r="M359" s="15">
        <f t="shared" si="65"/>
        <v>197</v>
      </c>
      <c r="N359" s="15">
        <f t="shared" si="66"/>
        <v>242.31</v>
      </c>
    </row>
    <row r="360" spans="1:14" ht="14.25" x14ac:dyDescent="0.2">
      <c r="B360" s="11" t="s">
        <v>10</v>
      </c>
      <c r="C360" s="12" t="s">
        <v>11</v>
      </c>
      <c r="D360" s="21">
        <v>1</v>
      </c>
      <c r="E360" s="23">
        <v>80</v>
      </c>
      <c r="F360" s="15">
        <f t="shared" si="63"/>
        <v>80</v>
      </c>
      <c r="G360" s="15">
        <f t="shared" si="64"/>
        <v>98.4</v>
      </c>
      <c r="H360" s="24">
        <f>D360+K360</f>
        <v>2</v>
      </c>
      <c r="I360" s="11" t="s">
        <v>10</v>
      </c>
      <c r="J360" s="12" t="s">
        <v>11</v>
      </c>
      <c r="K360" s="21">
        <v>1</v>
      </c>
      <c r="L360" s="23">
        <v>80</v>
      </c>
      <c r="M360" s="15">
        <f t="shared" si="65"/>
        <v>80</v>
      </c>
      <c r="N360" s="15">
        <f t="shared" si="66"/>
        <v>98.4</v>
      </c>
    </row>
    <row r="361" spans="1:14" ht="14.25" x14ac:dyDescent="0.2">
      <c r="B361" s="11" t="s">
        <v>12</v>
      </c>
      <c r="C361" s="12"/>
      <c r="D361" s="21">
        <v>0.5</v>
      </c>
      <c r="E361" s="23">
        <v>130</v>
      </c>
      <c r="F361" s="15">
        <f t="shared" si="63"/>
        <v>65</v>
      </c>
      <c r="G361" s="15">
        <f t="shared" si="64"/>
        <v>79.95</v>
      </c>
      <c r="H361" s="24">
        <f>D361+K361</f>
        <v>1</v>
      </c>
      <c r="I361" s="11" t="s">
        <v>12</v>
      </c>
      <c r="J361" s="12"/>
      <c r="K361" s="21">
        <v>0.5</v>
      </c>
      <c r="L361" s="23">
        <v>130</v>
      </c>
      <c r="M361" s="15">
        <f t="shared" si="65"/>
        <v>65</v>
      </c>
      <c r="N361" s="15">
        <f t="shared" si="66"/>
        <v>79.95</v>
      </c>
    </row>
    <row r="362" spans="1:14" ht="14.25" x14ac:dyDescent="0.2">
      <c r="B362" s="11" t="s">
        <v>9</v>
      </c>
      <c r="C362" s="12"/>
      <c r="D362" s="21">
        <v>0.5</v>
      </c>
      <c r="E362" s="23">
        <v>140</v>
      </c>
      <c r="F362" s="15">
        <f t="shared" si="63"/>
        <v>70</v>
      </c>
      <c r="G362" s="15">
        <f t="shared" si="64"/>
        <v>86.1</v>
      </c>
      <c r="H362" s="24">
        <f>D362+K362</f>
        <v>1</v>
      </c>
      <c r="I362" s="11" t="s">
        <v>9</v>
      </c>
      <c r="J362" s="12"/>
      <c r="K362" s="21">
        <v>0.5</v>
      </c>
      <c r="L362" s="23">
        <v>140</v>
      </c>
      <c r="M362" s="15">
        <f t="shared" si="65"/>
        <v>70</v>
      </c>
      <c r="N362" s="15">
        <f t="shared" si="66"/>
        <v>86.1</v>
      </c>
    </row>
    <row r="363" spans="1:14" ht="15" x14ac:dyDescent="0.25">
      <c r="B363" s="16" t="s">
        <v>13</v>
      </c>
      <c r="C363" s="17"/>
      <c r="D363" s="17"/>
      <c r="E363" s="18"/>
      <c r="F363" s="19">
        <f>SUM(F358:F362)</f>
        <v>707</v>
      </c>
      <c r="G363" s="19">
        <f>SUM(G358:G362)</f>
        <v>869.61000000000013</v>
      </c>
      <c r="H363" s="24"/>
      <c r="I363" s="16" t="s">
        <v>13</v>
      </c>
      <c r="J363" s="17"/>
      <c r="K363" s="17"/>
      <c r="L363" s="18"/>
      <c r="M363" s="19">
        <f>SUM(M358:M362)</f>
        <v>707</v>
      </c>
      <c r="N363" s="19">
        <f>SUM(N358:N362)</f>
        <v>869.61000000000013</v>
      </c>
    </row>
    <row r="364" spans="1:14" x14ac:dyDescent="0.2">
      <c r="H364" s="24"/>
    </row>
    <row r="365" spans="1:14" ht="15" x14ac:dyDescent="0.25">
      <c r="B365" s="10" t="s">
        <v>14</v>
      </c>
      <c r="C365" s="7"/>
      <c r="D365" s="7"/>
      <c r="E365" s="7"/>
      <c r="F365" s="7"/>
      <c r="G365" s="7"/>
      <c r="H365" s="24"/>
      <c r="I365" s="10" t="s">
        <v>14</v>
      </c>
      <c r="J365" s="7"/>
      <c r="K365" s="7"/>
      <c r="L365" s="7"/>
      <c r="M365" s="7"/>
      <c r="N365" s="7"/>
    </row>
    <row r="366" spans="1:14" ht="45" x14ac:dyDescent="0.25">
      <c r="B366" s="1" t="s">
        <v>4</v>
      </c>
      <c r="C366" s="1" t="s">
        <v>15</v>
      </c>
      <c r="D366" s="1" t="s">
        <v>6</v>
      </c>
      <c r="E366" s="1" t="s">
        <v>104</v>
      </c>
      <c r="F366" s="1" t="s">
        <v>102</v>
      </c>
      <c r="G366" s="1" t="s">
        <v>103</v>
      </c>
      <c r="H366" s="24"/>
      <c r="I366" s="1" t="s">
        <v>4</v>
      </c>
      <c r="J366" s="1" t="s">
        <v>15</v>
      </c>
      <c r="K366" s="1" t="s">
        <v>6</v>
      </c>
      <c r="L366" s="1" t="s">
        <v>104</v>
      </c>
      <c r="M366" s="1" t="s">
        <v>102</v>
      </c>
      <c r="N366" s="1" t="s">
        <v>103</v>
      </c>
    </row>
    <row r="367" spans="1:14" ht="14.25" x14ac:dyDescent="0.2">
      <c r="B367" s="11" t="s">
        <v>16</v>
      </c>
      <c r="C367" s="21" t="s">
        <v>17</v>
      </c>
      <c r="D367" s="13">
        <v>0.5</v>
      </c>
      <c r="E367" s="14">
        <v>724</v>
      </c>
      <c r="F367" s="15">
        <f>D367*E367</f>
        <v>362</v>
      </c>
      <c r="G367" s="15">
        <f>F367*1.23</f>
        <v>445.26</v>
      </c>
      <c r="H367" s="24">
        <f>D367+K367</f>
        <v>1</v>
      </c>
      <c r="I367" s="11" t="s">
        <v>16</v>
      </c>
      <c r="J367" s="21" t="s">
        <v>17</v>
      </c>
      <c r="K367" s="13">
        <v>0.5</v>
      </c>
      <c r="L367" s="14">
        <v>724</v>
      </c>
      <c r="M367" s="15">
        <f>K367*L367</f>
        <v>362</v>
      </c>
      <c r="N367" s="15">
        <f>M367*1.23</f>
        <v>445.26</v>
      </c>
    </row>
    <row r="368" spans="1:14" ht="15" x14ac:dyDescent="0.25">
      <c r="B368" s="16" t="s">
        <v>13</v>
      </c>
      <c r="C368" s="17"/>
      <c r="D368" s="17"/>
      <c r="E368" s="18"/>
      <c r="F368" s="19">
        <f>SUM(F367:F367)</f>
        <v>362</v>
      </c>
      <c r="G368" s="20">
        <f>SUM(G367:G367)</f>
        <v>445.26</v>
      </c>
      <c r="I368" s="16" t="s">
        <v>13</v>
      </c>
      <c r="J368" s="17"/>
      <c r="K368" s="17"/>
      <c r="L368" s="18"/>
      <c r="M368" s="19">
        <f>SUM(M367:M367)</f>
        <v>362</v>
      </c>
      <c r="N368" s="20">
        <f>SUM(N367:N367)</f>
        <v>445.26</v>
      </c>
    </row>
    <row r="372" spans="2:14" ht="13.5" x14ac:dyDescent="0.25">
      <c r="B372" s="51" t="s">
        <v>89</v>
      </c>
      <c r="C372" s="52"/>
      <c r="D372" s="52"/>
      <c r="E372" s="52"/>
      <c r="F372" s="52"/>
      <c r="G372" s="52"/>
      <c r="I372" s="51" t="s">
        <v>90</v>
      </c>
      <c r="J372" s="52"/>
      <c r="K372" s="52"/>
      <c r="L372" s="52"/>
      <c r="M372" s="52"/>
      <c r="N372" s="52"/>
    </row>
    <row r="374" spans="2:14" ht="15" x14ac:dyDescent="0.25">
      <c r="B374" s="10" t="s">
        <v>3</v>
      </c>
      <c r="C374" s="7"/>
      <c r="D374" s="7"/>
      <c r="E374" s="7"/>
      <c r="F374" s="7"/>
      <c r="G374" s="7"/>
      <c r="I374" s="10" t="s">
        <v>3</v>
      </c>
      <c r="J374" s="7"/>
      <c r="K374" s="7"/>
      <c r="L374" s="7"/>
      <c r="M374" s="7"/>
      <c r="N374" s="7"/>
    </row>
    <row r="375" spans="2:14" ht="45" x14ac:dyDescent="0.25">
      <c r="B375" s="1" t="s">
        <v>4</v>
      </c>
      <c r="C375" s="1" t="s">
        <v>5</v>
      </c>
      <c r="D375" s="1" t="s">
        <v>6</v>
      </c>
      <c r="E375" s="1" t="s">
        <v>104</v>
      </c>
      <c r="F375" s="1" t="s">
        <v>102</v>
      </c>
      <c r="G375" s="1" t="s">
        <v>103</v>
      </c>
      <c r="H375" s="22" t="s">
        <v>24</v>
      </c>
      <c r="I375" s="1" t="s">
        <v>4</v>
      </c>
      <c r="J375" s="1" t="s">
        <v>5</v>
      </c>
      <c r="K375" s="1" t="s">
        <v>6</v>
      </c>
      <c r="L375" s="1" t="s">
        <v>104</v>
      </c>
      <c r="M375" s="1" t="s">
        <v>102</v>
      </c>
      <c r="N375" s="1" t="s">
        <v>103</v>
      </c>
    </row>
    <row r="376" spans="2:14" ht="14.25" x14ac:dyDescent="0.2">
      <c r="B376" s="11" t="s">
        <v>91</v>
      </c>
      <c r="C376" s="12"/>
      <c r="D376" s="49">
        <v>1</v>
      </c>
      <c r="E376" s="14">
        <v>720</v>
      </c>
      <c r="F376" s="15">
        <f t="shared" ref="F376:F377" si="67">D376*E376</f>
        <v>720</v>
      </c>
      <c r="G376" s="15">
        <f t="shared" ref="G376:G377" si="68">F376*1.23</f>
        <v>885.6</v>
      </c>
      <c r="H376" s="24">
        <f>D376+K376</f>
        <v>2</v>
      </c>
      <c r="I376" s="11" t="s">
        <v>91</v>
      </c>
      <c r="J376" s="12"/>
      <c r="K376" s="49">
        <v>1</v>
      </c>
      <c r="L376" s="14">
        <v>720</v>
      </c>
      <c r="M376" s="15">
        <f t="shared" ref="M376:M377" si="69">K376*L376</f>
        <v>720</v>
      </c>
      <c r="N376" s="15">
        <f t="shared" ref="N376:N377" si="70">M376*1.23</f>
        <v>885.6</v>
      </c>
    </row>
    <row r="377" spans="2:14" ht="14.25" x14ac:dyDescent="0.2">
      <c r="B377" s="11" t="s">
        <v>92</v>
      </c>
      <c r="C377" s="12"/>
      <c r="D377" s="13">
        <v>1</v>
      </c>
      <c r="E377" s="14">
        <v>70</v>
      </c>
      <c r="F377" s="15">
        <f t="shared" si="67"/>
        <v>70</v>
      </c>
      <c r="G377" s="15">
        <f t="shared" si="68"/>
        <v>86.1</v>
      </c>
      <c r="H377" s="24">
        <f>D377+K377</f>
        <v>2</v>
      </c>
      <c r="I377" s="11" t="s">
        <v>92</v>
      </c>
      <c r="J377" s="12"/>
      <c r="K377" s="13">
        <v>1</v>
      </c>
      <c r="L377" s="14">
        <v>70</v>
      </c>
      <c r="M377" s="15">
        <f t="shared" si="69"/>
        <v>70</v>
      </c>
      <c r="N377" s="15">
        <f t="shared" si="70"/>
        <v>86.1</v>
      </c>
    </row>
    <row r="378" spans="2:14" ht="15" x14ac:dyDescent="0.25">
      <c r="B378" s="16" t="s">
        <v>13</v>
      </c>
      <c r="C378" s="17"/>
      <c r="D378" s="17"/>
      <c r="E378" s="18"/>
      <c r="F378" s="19">
        <f>SUM(F376:F377)</f>
        <v>790</v>
      </c>
      <c r="G378" s="20">
        <f>SUM(G376:G377)</f>
        <v>971.7</v>
      </c>
      <c r="H378" s="24"/>
      <c r="I378" s="16" t="s">
        <v>13</v>
      </c>
      <c r="J378" s="17"/>
      <c r="K378" s="17"/>
      <c r="L378" s="18"/>
      <c r="M378" s="19">
        <f>SUM(M376:M377)</f>
        <v>790</v>
      </c>
      <c r="N378" s="20">
        <f>SUM(N376:N377)</f>
        <v>971.7</v>
      </c>
    </row>
    <row r="381" spans="2:14" ht="34.9" customHeight="1" x14ac:dyDescent="0.25">
      <c r="B381" s="50" t="s">
        <v>93</v>
      </c>
      <c r="C381" s="50"/>
      <c r="D381" s="50"/>
      <c r="E381" s="50"/>
      <c r="F381" s="50"/>
      <c r="G381" s="50"/>
      <c r="I381" s="50" t="s">
        <v>94</v>
      </c>
      <c r="J381" s="50"/>
      <c r="K381" s="50"/>
      <c r="L381" s="50"/>
      <c r="M381" s="50"/>
      <c r="N381" s="50"/>
    </row>
    <row r="383" spans="2:14" ht="15" x14ac:dyDescent="0.25">
      <c r="B383" s="10" t="s">
        <v>3</v>
      </c>
      <c r="C383" s="7"/>
      <c r="D383" s="7"/>
      <c r="E383" s="7"/>
      <c r="F383" s="7"/>
      <c r="G383" s="7"/>
      <c r="I383" s="10" t="s">
        <v>3</v>
      </c>
      <c r="J383" s="7"/>
      <c r="K383" s="7"/>
      <c r="L383" s="7"/>
      <c r="M383" s="7"/>
      <c r="N383" s="7"/>
    </row>
    <row r="384" spans="2:14" ht="45" x14ac:dyDescent="0.25">
      <c r="B384" s="1" t="s">
        <v>4</v>
      </c>
      <c r="C384" s="1" t="s">
        <v>5</v>
      </c>
      <c r="D384" s="1" t="s">
        <v>6</v>
      </c>
      <c r="E384" s="1" t="s">
        <v>104</v>
      </c>
      <c r="F384" s="1" t="s">
        <v>102</v>
      </c>
      <c r="G384" s="1" t="s">
        <v>103</v>
      </c>
      <c r="H384" s="22" t="s">
        <v>24</v>
      </c>
      <c r="I384" s="1" t="s">
        <v>4</v>
      </c>
      <c r="J384" s="1" t="s">
        <v>5</v>
      </c>
      <c r="K384" s="1" t="s">
        <v>6</v>
      </c>
      <c r="L384" s="1" t="s">
        <v>104</v>
      </c>
      <c r="M384" s="1" t="s">
        <v>102</v>
      </c>
      <c r="N384" s="1" t="s">
        <v>103</v>
      </c>
    </row>
    <row r="385" spans="2:14" ht="14.25" x14ac:dyDescent="0.2">
      <c r="B385" s="11" t="s">
        <v>7</v>
      </c>
      <c r="C385" s="12" t="s">
        <v>88</v>
      </c>
      <c r="D385" s="21">
        <v>0</v>
      </c>
      <c r="E385" s="14">
        <v>590</v>
      </c>
      <c r="F385" s="15">
        <f t="shared" ref="F385:F390" si="71">D385*E385</f>
        <v>0</v>
      </c>
      <c r="G385" s="15">
        <f t="shared" ref="G385:G390" si="72">F385*1.23</f>
        <v>0</v>
      </c>
      <c r="H385" s="24">
        <f t="shared" ref="H385:H390" si="73">D385+K385</f>
        <v>2</v>
      </c>
      <c r="I385" s="11" t="s">
        <v>7</v>
      </c>
      <c r="J385" s="12" t="s">
        <v>88</v>
      </c>
      <c r="K385" s="21">
        <v>2</v>
      </c>
      <c r="L385" s="14">
        <v>590</v>
      </c>
      <c r="M385" s="15">
        <f t="shared" ref="M385:M390" si="74">K385*L385</f>
        <v>1180</v>
      </c>
      <c r="N385" s="15">
        <f t="shared" ref="N385:N390" si="75">M385*1.23</f>
        <v>1451.4</v>
      </c>
    </row>
    <row r="386" spans="2:14" ht="14.25" x14ac:dyDescent="0.2">
      <c r="B386" s="11" t="s">
        <v>10</v>
      </c>
      <c r="C386" s="12" t="s">
        <v>11</v>
      </c>
      <c r="D386" s="21">
        <v>0</v>
      </c>
      <c r="E386" s="14">
        <v>80</v>
      </c>
      <c r="F386" s="15">
        <f t="shared" si="71"/>
        <v>0</v>
      </c>
      <c r="G386" s="15">
        <f t="shared" si="72"/>
        <v>0</v>
      </c>
      <c r="H386" s="24">
        <f t="shared" si="73"/>
        <v>2</v>
      </c>
      <c r="I386" s="11" t="s">
        <v>10</v>
      </c>
      <c r="J386" s="12" t="s">
        <v>11</v>
      </c>
      <c r="K386" s="21">
        <v>2</v>
      </c>
      <c r="L386" s="14">
        <v>80</v>
      </c>
      <c r="M386" s="15">
        <f t="shared" si="74"/>
        <v>160</v>
      </c>
      <c r="N386" s="15">
        <f t="shared" si="75"/>
        <v>196.8</v>
      </c>
    </row>
    <row r="387" spans="2:14" ht="14.25" x14ac:dyDescent="0.2">
      <c r="B387" s="11" t="s">
        <v>12</v>
      </c>
      <c r="C387" s="12"/>
      <c r="D387" s="21">
        <v>0</v>
      </c>
      <c r="E387" s="14">
        <v>130</v>
      </c>
      <c r="F387" s="15">
        <f t="shared" si="71"/>
        <v>0</v>
      </c>
      <c r="G387" s="15">
        <f t="shared" si="72"/>
        <v>0</v>
      </c>
      <c r="H387" s="24">
        <f t="shared" si="73"/>
        <v>2</v>
      </c>
      <c r="I387" s="11" t="s">
        <v>12</v>
      </c>
      <c r="J387" s="12"/>
      <c r="K387" s="21">
        <v>2</v>
      </c>
      <c r="L387" s="14">
        <v>130</v>
      </c>
      <c r="M387" s="15">
        <f t="shared" si="74"/>
        <v>260</v>
      </c>
      <c r="N387" s="15">
        <f t="shared" si="75"/>
        <v>319.8</v>
      </c>
    </row>
    <row r="388" spans="2:14" ht="28.5" x14ac:dyDescent="0.2">
      <c r="B388" s="11" t="s">
        <v>95</v>
      </c>
      <c r="C388" s="12" t="s">
        <v>96</v>
      </c>
      <c r="D388" s="21">
        <v>0</v>
      </c>
      <c r="E388" s="14">
        <v>400</v>
      </c>
      <c r="F388" s="15">
        <f t="shared" si="71"/>
        <v>0</v>
      </c>
      <c r="G388" s="15">
        <f t="shared" si="72"/>
        <v>0</v>
      </c>
      <c r="H388" s="24">
        <f t="shared" si="73"/>
        <v>2</v>
      </c>
      <c r="I388" s="11" t="s">
        <v>95</v>
      </c>
      <c r="J388" s="12" t="s">
        <v>96</v>
      </c>
      <c r="K388" s="21">
        <v>2</v>
      </c>
      <c r="L388" s="14">
        <v>400</v>
      </c>
      <c r="M388" s="15">
        <f t="shared" si="74"/>
        <v>800</v>
      </c>
      <c r="N388" s="15">
        <f t="shared" si="75"/>
        <v>984</v>
      </c>
    </row>
    <row r="389" spans="2:14" ht="28.5" x14ac:dyDescent="0.2">
      <c r="B389" s="11" t="s">
        <v>58</v>
      </c>
      <c r="C389" s="12" t="s">
        <v>59</v>
      </c>
      <c r="D389" s="21">
        <v>0</v>
      </c>
      <c r="E389" s="14">
        <v>480</v>
      </c>
      <c r="F389" s="15">
        <f t="shared" si="71"/>
        <v>0</v>
      </c>
      <c r="G389" s="15">
        <f t="shared" si="72"/>
        <v>0</v>
      </c>
      <c r="H389" s="24">
        <f t="shared" si="73"/>
        <v>2</v>
      </c>
      <c r="I389" s="11" t="s">
        <v>58</v>
      </c>
      <c r="J389" s="12" t="s">
        <v>59</v>
      </c>
      <c r="K389" s="21">
        <v>2</v>
      </c>
      <c r="L389" s="14">
        <v>480</v>
      </c>
      <c r="M389" s="15">
        <f t="shared" si="74"/>
        <v>960</v>
      </c>
      <c r="N389" s="15">
        <f t="shared" si="75"/>
        <v>1180.8</v>
      </c>
    </row>
    <row r="390" spans="2:14" ht="14.25" x14ac:dyDescent="0.2">
      <c r="B390" s="11" t="s">
        <v>20</v>
      </c>
      <c r="C390" s="12" t="s">
        <v>97</v>
      </c>
      <c r="D390" s="21">
        <v>0</v>
      </c>
      <c r="E390" s="14">
        <v>650</v>
      </c>
      <c r="F390" s="15">
        <f t="shared" si="71"/>
        <v>0</v>
      </c>
      <c r="G390" s="15">
        <f t="shared" si="72"/>
        <v>0</v>
      </c>
      <c r="H390" s="24">
        <f t="shared" si="73"/>
        <v>1</v>
      </c>
      <c r="I390" s="11" t="s">
        <v>20</v>
      </c>
      <c r="J390" s="12" t="s">
        <v>97</v>
      </c>
      <c r="K390" s="21">
        <v>1</v>
      </c>
      <c r="L390" s="14">
        <v>650</v>
      </c>
      <c r="M390" s="15">
        <f t="shared" si="74"/>
        <v>650</v>
      </c>
      <c r="N390" s="15">
        <f t="shared" si="75"/>
        <v>799.5</v>
      </c>
    </row>
    <row r="391" spans="2:14" ht="15" x14ac:dyDescent="0.25">
      <c r="B391" s="16" t="s">
        <v>13</v>
      </c>
      <c r="C391" s="17"/>
      <c r="D391" s="17"/>
      <c r="E391" s="18"/>
      <c r="F391" s="19">
        <f>SUM(F385:F390)</f>
        <v>0</v>
      </c>
      <c r="G391" s="20">
        <f>SUM(G385:G390)</f>
        <v>0</v>
      </c>
      <c r="H391" s="24"/>
      <c r="I391" s="16" t="s">
        <v>13</v>
      </c>
      <c r="J391" s="17"/>
      <c r="K391" s="17"/>
      <c r="L391" s="18"/>
      <c r="M391" s="19">
        <f>SUM(M385:M390)</f>
        <v>4010</v>
      </c>
      <c r="N391" s="20">
        <f>SUM(N385:N390)</f>
        <v>4932.3</v>
      </c>
    </row>
    <row r="392" spans="2:14" ht="15" x14ac:dyDescent="0.25">
      <c r="B392" s="10"/>
      <c r="C392" s="7"/>
      <c r="D392" s="7"/>
      <c r="E392" s="7"/>
      <c r="F392" s="7"/>
      <c r="G392" s="7"/>
      <c r="H392" s="24"/>
      <c r="I392" s="10"/>
      <c r="J392" s="7"/>
      <c r="K392" s="7"/>
      <c r="L392" s="7"/>
      <c r="M392" s="7"/>
      <c r="N392" s="7"/>
    </row>
    <row r="393" spans="2:14" ht="15" x14ac:dyDescent="0.25">
      <c r="B393" s="10" t="s">
        <v>14</v>
      </c>
      <c r="C393" s="7"/>
      <c r="D393" s="7"/>
      <c r="E393" s="7"/>
      <c r="F393" s="7"/>
      <c r="G393" s="7"/>
      <c r="H393" s="24"/>
      <c r="I393" s="10" t="s">
        <v>14</v>
      </c>
      <c r="J393" s="7"/>
      <c r="K393" s="7"/>
      <c r="L393" s="7"/>
      <c r="M393" s="7"/>
      <c r="N393" s="7"/>
    </row>
    <row r="394" spans="2:14" ht="45" x14ac:dyDescent="0.25">
      <c r="B394" s="1" t="s">
        <v>4</v>
      </c>
      <c r="C394" s="1" t="s">
        <v>15</v>
      </c>
      <c r="D394" s="1" t="s">
        <v>6</v>
      </c>
      <c r="E394" s="1" t="s">
        <v>104</v>
      </c>
      <c r="F394" s="1" t="s">
        <v>102</v>
      </c>
      <c r="G394" s="1" t="s">
        <v>103</v>
      </c>
      <c r="H394" s="24"/>
      <c r="I394" s="1" t="s">
        <v>4</v>
      </c>
      <c r="J394" s="1" t="s">
        <v>15</v>
      </c>
      <c r="K394" s="1" t="s">
        <v>6</v>
      </c>
      <c r="L394" s="1" t="s">
        <v>104</v>
      </c>
      <c r="M394" s="1" t="s">
        <v>102</v>
      </c>
      <c r="N394" s="1" t="s">
        <v>103</v>
      </c>
    </row>
    <row r="395" spans="2:14" ht="14.25" x14ac:dyDescent="0.2">
      <c r="B395" s="11" t="s">
        <v>16</v>
      </c>
      <c r="C395" s="21" t="s">
        <v>17</v>
      </c>
      <c r="D395" s="21">
        <v>0</v>
      </c>
      <c r="E395" s="14">
        <v>724</v>
      </c>
      <c r="F395" s="15">
        <f>D395*E395</f>
        <v>0</v>
      </c>
      <c r="G395" s="15">
        <f>F395*1.23</f>
        <v>0</v>
      </c>
      <c r="H395" s="24">
        <f>D395+K395</f>
        <v>2</v>
      </c>
      <c r="I395" s="11" t="s">
        <v>16</v>
      </c>
      <c r="J395" s="21" t="s">
        <v>17</v>
      </c>
      <c r="K395" s="21">
        <v>2</v>
      </c>
      <c r="L395" s="14">
        <v>724</v>
      </c>
      <c r="M395" s="15">
        <f>K395*L395</f>
        <v>1448</v>
      </c>
      <c r="N395" s="15">
        <f>M395*1.23</f>
        <v>1781.04</v>
      </c>
    </row>
    <row r="396" spans="2:14" ht="15" x14ac:dyDescent="0.25">
      <c r="B396" s="16" t="s">
        <v>13</v>
      </c>
      <c r="C396" s="17"/>
      <c r="D396" s="17"/>
      <c r="E396" s="18"/>
      <c r="F396" s="19">
        <f>SUM(F395:F395)</f>
        <v>0</v>
      </c>
      <c r="G396" s="20">
        <f>SUM(G395:G395)</f>
        <v>0</v>
      </c>
      <c r="I396" s="16" t="s">
        <v>13</v>
      </c>
      <c r="J396" s="17"/>
      <c r="K396" s="17"/>
      <c r="L396" s="18"/>
      <c r="M396" s="19">
        <f>SUM(M395:M395)</f>
        <v>1448</v>
      </c>
      <c r="N396" s="20">
        <f>SUM(N395:N395)</f>
        <v>1781.04</v>
      </c>
    </row>
    <row r="400" spans="2:14" ht="87" customHeight="1" x14ac:dyDescent="0.25">
      <c r="B400" s="50" t="s">
        <v>98</v>
      </c>
      <c r="C400" s="50"/>
      <c r="D400" s="50"/>
      <c r="E400" s="50"/>
      <c r="F400" s="50"/>
      <c r="G400" s="50"/>
      <c r="I400" s="50" t="s">
        <v>99</v>
      </c>
      <c r="J400" s="50"/>
      <c r="K400" s="50"/>
      <c r="L400" s="50"/>
      <c r="M400" s="50"/>
      <c r="N400" s="50"/>
    </row>
    <row r="402" spans="2:14" ht="15" x14ac:dyDescent="0.25">
      <c r="B402" s="10" t="s">
        <v>3</v>
      </c>
      <c r="C402" s="7"/>
      <c r="D402" s="7"/>
      <c r="E402" s="7"/>
      <c r="F402" s="7"/>
      <c r="G402" s="7"/>
      <c r="I402" s="10" t="s">
        <v>3</v>
      </c>
      <c r="J402" s="7"/>
      <c r="K402" s="7"/>
      <c r="L402" s="7"/>
      <c r="M402" s="7"/>
      <c r="N402" s="7"/>
    </row>
    <row r="403" spans="2:14" ht="45" x14ac:dyDescent="0.25">
      <c r="B403" s="1" t="s">
        <v>4</v>
      </c>
      <c r="C403" s="1" t="s">
        <v>5</v>
      </c>
      <c r="D403" s="1" t="s">
        <v>6</v>
      </c>
      <c r="E403" s="1" t="s">
        <v>104</v>
      </c>
      <c r="F403" s="1" t="s">
        <v>102</v>
      </c>
      <c r="G403" s="1" t="s">
        <v>103</v>
      </c>
      <c r="H403" s="22" t="s">
        <v>24</v>
      </c>
      <c r="I403" s="1" t="s">
        <v>4</v>
      </c>
      <c r="J403" s="1" t="s">
        <v>5</v>
      </c>
      <c r="K403" s="1" t="s">
        <v>6</v>
      </c>
      <c r="L403" s="1" t="s">
        <v>104</v>
      </c>
      <c r="M403" s="1" t="s">
        <v>102</v>
      </c>
      <c r="N403" s="1" t="s">
        <v>103</v>
      </c>
    </row>
    <row r="404" spans="2:14" ht="14.25" x14ac:dyDescent="0.2">
      <c r="B404" s="11" t="s">
        <v>7</v>
      </c>
      <c r="C404" s="12" t="s">
        <v>47</v>
      </c>
      <c r="D404" s="21">
        <v>0</v>
      </c>
      <c r="E404" s="14">
        <v>590</v>
      </c>
      <c r="F404" s="15">
        <f t="shared" ref="F404:F412" si="76">D404*E404</f>
        <v>0</v>
      </c>
      <c r="G404" s="15">
        <f t="shared" ref="G404:G412" si="77">F404*1.23</f>
        <v>0</v>
      </c>
      <c r="H404" s="24">
        <f t="shared" ref="H404:H412" si="78">D404+K404</f>
        <v>2</v>
      </c>
      <c r="I404" s="11" t="s">
        <v>7</v>
      </c>
      <c r="J404" s="12" t="s">
        <v>47</v>
      </c>
      <c r="K404" s="21">
        <v>2</v>
      </c>
      <c r="L404" s="14">
        <v>590</v>
      </c>
      <c r="M404" s="15">
        <f t="shared" ref="M404:M412" si="79">K404*L404</f>
        <v>1180</v>
      </c>
      <c r="N404" s="15">
        <f t="shared" ref="N404:N412" si="80">M404*1.23</f>
        <v>1451.4</v>
      </c>
    </row>
    <row r="405" spans="2:14" ht="14.25" x14ac:dyDescent="0.2">
      <c r="B405" s="11" t="s">
        <v>100</v>
      </c>
      <c r="C405" s="12" t="s">
        <v>101</v>
      </c>
      <c r="D405" s="21">
        <v>0</v>
      </c>
      <c r="E405" s="14">
        <v>310</v>
      </c>
      <c r="F405" s="15">
        <f t="shared" si="76"/>
        <v>0</v>
      </c>
      <c r="G405" s="15">
        <f t="shared" si="77"/>
        <v>0</v>
      </c>
      <c r="H405" s="24">
        <f t="shared" si="78"/>
        <v>2</v>
      </c>
      <c r="I405" s="11" t="s">
        <v>100</v>
      </c>
      <c r="J405" s="12" t="s">
        <v>101</v>
      </c>
      <c r="K405" s="21">
        <v>2</v>
      </c>
      <c r="L405" s="14">
        <v>310</v>
      </c>
      <c r="M405" s="15">
        <f t="shared" si="79"/>
        <v>620</v>
      </c>
      <c r="N405" s="15">
        <f t="shared" si="80"/>
        <v>762.6</v>
      </c>
    </row>
    <row r="406" spans="2:14" ht="14.25" x14ac:dyDescent="0.2">
      <c r="B406" s="11" t="s">
        <v>92</v>
      </c>
      <c r="C406" s="12"/>
      <c r="D406" s="21">
        <v>0</v>
      </c>
      <c r="E406" s="14">
        <v>75</v>
      </c>
      <c r="F406" s="15">
        <f t="shared" si="76"/>
        <v>0</v>
      </c>
      <c r="G406" s="15">
        <f t="shared" si="77"/>
        <v>0</v>
      </c>
      <c r="H406" s="24">
        <f t="shared" si="78"/>
        <v>4</v>
      </c>
      <c r="I406" s="11" t="s">
        <v>92</v>
      </c>
      <c r="J406" s="12"/>
      <c r="K406" s="21">
        <v>4</v>
      </c>
      <c r="L406" s="14">
        <v>75</v>
      </c>
      <c r="M406" s="15">
        <f t="shared" si="79"/>
        <v>300</v>
      </c>
      <c r="N406" s="15">
        <f t="shared" si="80"/>
        <v>369</v>
      </c>
    </row>
    <row r="407" spans="2:14" ht="14.25" x14ac:dyDescent="0.2">
      <c r="B407" s="11" t="s">
        <v>10</v>
      </c>
      <c r="C407" s="12" t="s">
        <v>11</v>
      </c>
      <c r="D407" s="21">
        <v>0</v>
      </c>
      <c r="E407" s="14">
        <v>80</v>
      </c>
      <c r="F407" s="15">
        <f t="shared" si="76"/>
        <v>0</v>
      </c>
      <c r="G407" s="15">
        <f t="shared" si="77"/>
        <v>0</v>
      </c>
      <c r="H407" s="24">
        <f t="shared" si="78"/>
        <v>2</v>
      </c>
      <c r="I407" s="11" t="s">
        <v>10</v>
      </c>
      <c r="J407" s="12" t="s">
        <v>11</v>
      </c>
      <c r="K407" s="21">
        <v>2</v>
      </c>
      <c r="L407" s="14">
        <v>80</v>
      </c>
      <c r="M407" s="15">
        <f t="shared" si="79"/>
        <v>160</v>
      </c>
      <c r="N407" s="15">
        <f t="shared" si="80"/>
        <v>196.8</v>
      </c>
    </row>
    <row r="408" spans="2:14" ht="14.25" x14ac:dyDescent="0.2">
      <c r="B408" s="11" t="s">
        <v>12</v>
      </c>
      <c r="C408" s="12"/>
      <c r="D408" s="21">
        <v>0</v>
      </c>
      <c r="E408" s="14">
        <v>130</v>
      </c>
      <c r="F408" s="15">
        <f t="shared" si="76"/>
        <v>0</v>
      </c>
      <c r="G408" s="15">
        <f t="shared" si="77"/>
        <v>0</v>
      </c>
      <c r="H408" s="24">
        <f t="shared" si="78"/>
        <v>2</v>
      </c>
      <c r="I408" s="11" t="s">
        <v>12</v>
      </c>
      <c r="J408" s="12"/>
      <c r="K408" s="21">
        <v>2</v>
      </c>
      <c r="L408" s="14">
        <v>130</v>
      </c>
      <c r="M408" s="15">
        <f t="shared" si="79"/>
        <v>260</v>
      </c>
      <c r="N408" s="15">
        <f t="shared" si="80"/>
        <v>319.8</v>
      </c>
    </row>
    <row r="409" spans="2:14" ht="14.25" x14ac:dyDescent="0.2">
      <c r="B409" s="11" t="s">
        <v>9</v>
      </c>
      <c r="C409" s="12"/>
      <c r="D409" s="21">
        <v>0</v>
      </c>
      <c r="E409" s="14">
        <v>140</v>
      </c>
      <c r="F409" s="15">
        <f t="shared" si="76"/>
        <v>0</v>
      </c>
      <c r="G409" s="15">
        <f t="shared" si="77"/>
        <v>0</v>
      </c>
      <c r="H409" s="24">
        <f t="shared" si="78"/>
        <v>2</v>
      </c>
      <c r="I409" s="11" t="s">
        <v>9</v>
      </c>
      <c r="J409" s="12"/>
      <c r="K409" s="21">
        <v>2</v>
      </c>
      <c r="L409" s="14">
        <v>140</v>
      </c>
      <c r="M409" s="15">
        <f t="shared" si="79"/>
        <v>280</v>
      </c>
      <c r="N409" s="15">
        <f t="shared" si="80"/>
        <v>344.4</v>
      </c>
    </row>
    <row r="410" spans="2:14" ht="28.5" x14ac:dyDescent="0.2">
      <c r="B410" s="11" t="s">
        <v>95</v>
      </c>
      <c r="C410" s="12" t="s">
        <v>96</v>
      </c>
      <c r="D410" s="21">
        <v>0</v>
      </c>
      <c r="E410" s="14">
        <v>400</v>
      </c>
      <c r="F410" s="15">
        <f t="shared" si="76"/>
        <v>0</v>
      </c>
      <c r="G410" s="15">
        <f t="shared" si="77"/>
        <v>0</v>
      </c>
      <c r="H410" s="24">
        <f t="shared" si="78"/>
        <v>2</v>
      </c>
      <c r="I410" s="11" t="s">
        <v>95</v>
      </c>
      <c r="J410" s="12" t="s">
        <v>96</v>
      </c>
      <c r="K410" s="21">
        <v>2</v>
      </c>
      <c r="L410" s="14">
        <v>400</v>
      </c>
      <c r="M410" s="15">
        <f t="shared" si="79"/>
        <v>800</v>
      </c>
      <c r="N410" s="15">
        <f t="shared" si="80"/>
        <v>984</v>
      </c>
    </row>
    <row r="411" spans="2:14" ht="14.25" x14ac:dyDescent="0.2">
      <c r="B411" s="11" t="s">
        <v>20</v>
      </c>
      <c r="C411" s="12" t="s">
        <v>97</v>
      </c>
      <c r="D411" s="21">
        <v>0</v>
      </c>
      <c r="E411" s="14">
        <v>650</v>
      </c>
      <c r="F411" s="15">
        <f t="shared" si="76"/>
        <v>0</v>
      </c>
      <c r="G411" s="15">
        <f t="shared" si="77"/>
        <v>0</v>
      </c>
      <c r="H411" s="24">
        <f t="shared" si="78"/>
        <v>2</v>
      </c>
      <c r="I411" s="11" t="s">
        <v>20</v>
      </c>
      <c r="J411" s="12" t="s">
        <v>97</v>
      </c>
      <c r="K411" s="21">
        <v>2</v>
      </c>
      <c r="L411" s="14">
        <v>650</v>
      </c>
      <c r="M411" s="15">
        <f t="shared" si="79"/>
        <v>1300</v>
      </c>
      <c r="N411" s="15">
        <f t="shared" si="80"/>
        <v>1599</v>
      </c>
    </row>
    <row r="412" spans="2:14" ht="14.25" x14ac:dyDescent="0.2">
      <c r="B412" s="11" t="s">
        <v>60</v>
      </c>
      <c r="C412" s="25" t="s">
        <v>97</v>
      </c>
      <c r="D412" s="21">
        <v>0</v>
      </c>
      <c r="E412" s="14">
        <v>580</v>
      </c>
      <c r="F412" s="15">
        <f t="shared" si="76"/>
        <v>0</v>
      </c>
      <c r="G412" s="15">
        <f t="shared" si="77"/>
        <v>0</v>
      </c>
      <c r="H412" s="24">
        <f t="shared" si="78"/>
        <v>1</v>
      </c>
      <c r="I412" s="11" t="s">
        <v>60</v>
      </c>
      <c r="J412" s="25" t="s">
        <v>97</v>
      </c>
      <c r="K412" s="21">
        <v>1</v>
      </c>
      <c r="L412" s="14">
        <v>580</v>
      </c>
      <c r="M412" s="15">
        <f t="shared" si="79"/>
        <v>580</v>
      </c>
      <c r="N412" s="15">
        <f t="shared" si="80"/>
        <v>713.4</v>
      </c>
    </row>
    <row r="413" spans="2:14" ht="15" x14ac:dyDescent="0.25">
      <c r="B413" s="16" t="s">
        <v>13</v>
      </c>
      <c r="C413" s="17"/>
      <c r="D413" s="17"/>
      <c r="E413" s="18"/>
      <c r="F413" s="19">
        <f>SUM(F404:F412)</f>
        <v>0</v>
      </c>
      <c r="G413" s="20">
        <f>SUM(G404:G412)</f>
        <v>0</v>
      </c>
      <c r="H413" s="24"/>
      <c r="I413" s="16" t="s">
        <v>13</v>
      </c>
      <c r="J413" s="17"/>
      <c r="K413" s="17"/>
      <c r="L413" s="18"/>
      <c r="M413" s="19">
        <f>SUM(M404:M412)</f>
        <v>5480</v>
      </c>
      <c r="N413" s="20">
        <f>SUM(N404:N412)</f>
        <v>6740.4</v>
      </c>
    </row>
    <row r="414" spans="2:14" ht="15" x14ac:dyDescent="0.25">
      <c r="B414" s="10"/>
      <c r="C414" s="7"/>
      <c r="D414" s="7"/>
      <c r="E414" s="7"/>
      <c r="F414" s="7"/>
      <c r="G414" s="7"/>
      <c r="H414" s="24"/>
      <c r="I414" s="10"/>
      <c r="J414" s="7"/>
      <c r="K414" s="7"/>
      <c r="L414" s="7"/>
      <c r="M414" s="7"/>
      <c r="N414" s="7"/>
    </row>
    <row r="415" spans="2:14" ht="15" x14ac:dyDescent="0.25">
      <c r="B415" s="10" t="s">
        <v>14</v>
      </c>
      <c r="C415" s="7"/>
      <c r="D415" s="7"/>
      <c r="E415" s="7"/>
      <c r="F415" s="7"/>
      <c r="G415" s="7"/>
      <c r="H415" s="24"/>
      <c r="I415" s="10" t="s">
        <v>14</v>
      </c>
      <c r="J415" s="7"/>
      <c r="K415" s="7"/>
      <c r="L415" s="7"/>
      <c r="M415" s="7"/>
      <c r="N415" s="7"/>
    </row>
    <row r="416" spans="2:14" ht="45" x14ac:dyDescent="0.25">
      <c r="B416" s="1" t="s">
        <v>4</v>
      </c>
      <c r="C416" s="1" t="s">
        <v>15</v>
      </c>
      <c r="D416" s="1" t="s">
        <v>6</v>
      </c>
      <c r="E416" s="1" t="s">
        <v>104</v>
      </c>
      <c r="F416" s="1" t="s">
        <v>102</v>
      </c>
      <c r="G416" s="1" t="s">
        <v>103</v>
      </c>
      <c r="H416" s="24"/>
      <c r="I416" s="1" t="s">
        <v>4</v>
      </c>
      <c r="J416" s="1" t="s">
        <v>15</v>
      </c>
      <c r="K416" s="1" t="s">
        <v>6</v>
      </c>
      <c r="L416" s="1" t="s">
        <v>104</v>
      </c>
      <c r="M416" s="1" t="s">
        <v>102</v>
      </c>
      <c r="N416" s="1" t="s">
        <v>103</v>
      </c>
    </row>
    <row r="417" spans="2:14" ht="14.25" x14ac:dyDescent="0.2">
      <c r="B417" s="11" t="s">
        <v>16</v>
      </c>
      <c r="C417" s="21" t="s">
        <v>17</v>
      </c>
      <c r="D417" s="21">
        <v>0</v>
      </c>
      <c r="E417" s="14">
        <v>724</v>
      </c>
      <c r="F417" s="15">
        <f>D417*E417</f>
        <v>0</v>
      </c>
      <c r="G417" s="15">
        <f>F417*1.23</f>
        <v>0</v>
      </c>
      <c r="H417" s="24">
        <f>D417+K417</f>
        <v>2</v>
      </c>
      <c r="I417" s="11" t="s">
        <v>16</v>
      </c>
      <c r="J417" s="21" t="s">
        <v>17</v>
      </c>
      <c r="K417" s="21">
        <v>2</v>
      </c>
      <c r="L417" s="14">
        <v>724</v>
      </c>
      <c r="M417" s="15">
        <f>K417*L417</f>
        <v>1448</v>
      </c>
      <c r="N417" s="15">
        <f>M417*1.23</f>
        <v>1781.04</v>
      </c>
    </row>
    <row r="418" spans="2:14" ht="15" x14ac:dyDescent="0.25">
      <c r="B418" s="16" t="s">
        <v>13</v>
      </c>
      <c r="C418" s="17"/>
      <c r="D418" s="17"/>
      <c r="E418" s="18"/>
      <c r="F418" s="19">
        <f>SUM(F417:F417)</f>
        <v>0</v>
      </c>
      <c r="G418" s="20">
        <f>SUM(G417:G417)</f>
        <v>0</v>
      </c>
      <c r="I418" s="16" t="s">
        <v>13</v>
      </c>
      <c r="J418" s="17"/>
      <c r="K418" s="17"/>
      <c r="L418" s="18"/>
      <c r="M418" s="19">
        <f>SUM(M417:M417)</f>
        <v>1448</v>
      </c>
      <c r="N418" s="20">
        <f>SUM(N417:N417)</f>
        <v>1781.04</v>
      </c>
    </row>
  </sheetData>
  <sheetProtection selectLockedCells="1" selectUnlockedCells="1"/>
  <mergeCells count="17">
    <mergeCell ref="I16:L20"/>
    <mergeCell ref="B306:G306"/>
    <mergeCell ref="I306:N306"/>
    <mergeCell ref="B354:G354"/>
    <mergeCell ref="I354:N354"/>
    <mergeCell ref="B43:G43"/>
    <mergeCell ref="I43:N43"/>
    <mergeCell ref="I63:N63"/>
    <mergeCell ref="B63:G63"/>
    <mergeCell ref="B89:G89"/>
    <mergeCell ref="B124:H124"/>
    <mergeCell ref="B400:G400"/>
    <mergeCell ref="I400:N400"/>
    <mergeCell ref="B381:G381"/>
    <mergeCell ref="I381:N381"/>
    <mergeCell ref="B372:G372"/>
    <mergeCell ref="I372:N372"/>
  </mergeCells>
  <pageMargins left="0.74803149606299213" right="0.74803149606299213" top="0.98425196850393704" bottom="0.98425196850393704" header="0.51181102362204722" footer="0.51181102362204722"/>
  <pageSetup scale="55" firstPageNumber="0" orientation="landscape" horizontalDpi="300" verticalDpi="300" r:id="rId1"/>
  <headerFooter alignWithMargins="0"/>
  <rowBreaks count="9" manualBreakCount="9">
    <brk id="41" max="17" man="1"/>
    <brk id="87" max="17" man="1"/>
    <brk id="122" max="17" man="1"/>
    <brk id="174" max="17" man="1"/>
    <brk id="207" max="17" man="1"/>
    <brk id="238" max="17" man="1"/>
    <brk id="272" max="17" man="1"/>
    <brk id="304" max="17" man="1"/>
    <brk id="353" max="17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327"/>
  <sheetViews>
    <sheetView tabSelected="1" view="pageBreakPreview" zoomScale="75" zoomScaleNormal="75" zoomScaleSheetLayoutView="75" workbookViewId="0">
      <selection activeCell="E1" sqref="E1:G1"/>
    </sheetView>
  </sheetViews>
  <sheetFormatPr defaultColWidth="9.140625" defaultRowHeight="12.75" x14ac:dyDescent="0.2"/>
  <cols>
    <col min="1" max="1" width="3.5703125" style="2" customWidth="1"/>
    <col min="2" max="2" width="35.7109375" style="2" customWidth="1"/>
    <col min="3" max="3" width="13.7109375" style="2" customWidth="1"/>
    <col min="4" max="4" width="6.42578125" style="2" customWidth="1"/>
    <col min="5" max="5" width="14.5703125" style="2" customWidth="1"/>
    <col min="6" max="6" width="17.5703125" style="2" customWidth="1"/>
    <col min="7" max="7" width="19.7109375" style="2" customWidth="1"/>
    <col min="8" max="16384" width="9.140625" style="2"/>
  </cols>
  <sheetData>
    <row r="1" spans="1:7" ht="25.5" customHeight="1" x14ac:dyDescent="0.25">
      <c r="A1" s="7"/>
      <c r="E1" s="55" t="s">
        <v>107</v>
      </c>
      <c r="F1" s="55"/>
      <c r="G1" s="55"/>
    </row>
    <row r="2" spans="1:7" ht="28.5" customHeight="1" x14ac:dyDescent="0.25">
      <c r="A2" s="7"/>
      <c r="B2" s="50" t="s">
        <v>1</v>
      </c>
      <c r="C2" s="50"/>
      <c r="D2" s="50"/>
      <c r="E2" s="50"/>
      <c r="F2" s="50"/>
      <c r="G2" s="50"/>
    </row>
    <row r="3" spans="1:7" ht="15" x14ac:dyDescent="0.25">
      <c r="A3" s="7"/>
      <c r="B3" s="10"/>
      <c r="C3" s="7"/>
      <c r="D3" s="7"/>
      <c r="E3" s="7"/>
      <c r="F3" s="9"/>
      <c r="G3" s="9"/>
    </row>
    <row r="4" spans="1:7" ht="15" x14ac:dyDescent="0.25">
      <c r="A4" s="7"/>
      <c r="B4" s="10" t="s">
        <v>3</v>
      </c>
      <c r="C4" s="7"/>
      <c r="D4" s="7"/>
      <c r="E4" s="7"/>
      <c r="F4" s="7"/>
      <c r="G4" s="7"/>
    </row>
    <row r="5" spans="1:7" ht="45" x14ac:dyDescent="0.25">
      <c r="A5" s="7"/>
      <c r="B5" s="1" t="s">
        <v>4</v>
      </c>
      <c r="C5" s="1" t="s">
        <v>5</v>
      </c>
      <c r="D5" s="1" t="s">
        <v>6</v>
      </c>
      <c r="E5" s="1" t="s">
        <v>104</v>
      </c>
      <c r="F5" s="1" t="s">
        <v>102</v>
      </c>
      <c r="G5" s="1" t="s">
        <v>103</v>
      </c>
    </row>
    <row r="6" spans="1:7" ht="14.25" x14ac:dyDescent="0.2">
      <c r="A6" s="7"/>
      <c r="B6" s="11" t="s">
        <v>7</v>
      </c>
      <c r="C6" s="12" t="s">
        <v>8</v>
      </c>
      <c r="D6" s="21">
        <v>1</v>
      </c>
      <c r="E6" s="14"/>
      <c r="F6" s="15">
        <f>D6*E6</f>
        <v>0</v>
      </c>
      <c r="G6" s="15">
        <f>F6*1.23</f>
        <v>0</v>
      </c>
    </row>
    <row r="7" spans="1:7" ht="14.25" x14ac:dyDescent="0.2">
      <c r="A7" s="7"/>
      <c r="B7" s="11" t="s">
        <v>9</v>
      </c>
      <c r="C7" s="12"/>
      <c r="D7" s="21">
        <v>1</v>
      </c>
      <c r="E7" s="14"/>
      <c r="F7" s="15">
        <f t="shared" ref="F7:F9" si="0">D7*E7</f>
        <v>0</v>
      </c>
      <c r="G7" s="15">
        <f t="shared" ref="G7:G9" si="1">F7*1.23</f>
        <v>0</v>
      </c>
    </row>
    <row r="8" spans="1:7" ht="14.25" x14ac:dyDescent="0.2">
      <c r="A8" s="7"/>
      <c r="B8" s="11" t="s">
        <v>10</v>
      </c>
      <c r="C8" s="12" t="s">
        <v>11</v>
      </c>
      <c r="D8" s="21">
        <v>1</v>
      </c>
      <c r="E8" s="14"/>
      <c r="F8" s="15">
        <f t="shared" si="0"/>
        <v>0</v>
      </c>
      <c r="G8" s="15">
        <f t="shared" si="1"/>
        <v>0</v>
      </c>
    </row>
    <row r="9" spans="1:7" ht="14.25" x14ac:dyDescent="0.2">
      <c r="A9" s="7"/>
      <c r="B9" s="11" t="s">
        <v>12</v>
      </c>
      <c r="C9" s="12"/>
      <c r="D9" s="21">
        <v>1</v>
      </c>
      <c r="E9" s="14"/>
      <c r="F9" s="15">
        <f t="shared" si="0"/>
        <v>0</v>
      </c>
      <c r="G9" s="15">
        <f t="shared" si="1"/>
        <v>0</v>
      </c>
    </row>
    <row r="10" spans="1:7" ht="15" x14ac:dyDescent="0.25">
      <c r="A10" s="7"/>
      <c r="B10" s="16" t="s">
        <v>13</v>
      </c>
      <c r="C10" s="17"/>
      <c r="D10" s="17"/>
      <c r="E10" s="18"/>
      <c r="F10" s="19">
        <f>SUM(F6:F9)</f>
        <v>0</v>
      </c>
      <c r="G10" s="20">
        <f>SUM(G6:G9)</f>
        <v>0</v>
      </c>
    </row>
    <row r="11" spans="1:7" ht="15" x14ac:dyDescent="0.25">
      <c r="A11" s="7"/>
      <c r="B11" s="10"/>
      <c r="C11" s="7"/>
      <c r="D11" s="7"/>
      <c r="E11" s="7"/>
      <c r="F11" s="7"/>
      <c r="G11" s="7"/>
    </row>
    <row r="12" spans="1:7" ht="15" x14ac:dyDescent="0.25">
      <c r="A12" s="7"/>
      <c r="B12" s="10" t="s">
        <v>14</v>
      </c>
      <c r="C12" s="7"/>
      <c r="D12" s="7"/>
      <c r="E12" s="7"/>
      <c r="F12" s="7"/>
      <c r="G12" s="7"/>
    </row>
    <row r="13" spans="1:7" ht="45" x14ac:dyDescent="0.25">
      <c r="A13" s="7"/>
      <c r="B13" s="1" t="s">
        <v>4</v>
      </c>
      <c r="C13" s="1" t="s">
        <v>106</v>
      </c>
      <c r="D13" s="1" t="s">
        <v>6</v>
      </c>
      <c r="E13" s="1" t="s">
        <v>104</v>
      </c>
      <c r="F13" s="1" t="s">
        <v>102</v>
      </c>
      <c r="G13" s="1" t="s">
        <v>103</v>
      </c>
    </row>
    <row r="14" spans="1:7" ht="14.25" x14ac:dyDescent="0.2">
      <c r="A14" s="7"/>
      <c r="B14" s="11" t="s">
        <v>16</v>
      </c>
      <c r="C14" s="21"/>
      <c r="D14" s="21">
        <v>1</v>
      </c>
      <c r="E14" s="14"/>
      <c r="F14" s="15">
        <f>D14*E14</f>
        <v>0</v>
      </c>
      <c r="G14" s="15">
        <f>F14*1.23</f>
        <v>0</v>
      </c>
    </row>
    <row r="15" spans="1:7" ht="15" x14ac:dyDescent="0.25">
      <c r="A15" s="7"/>
      <c r="B15" s="16" t="s">
        <v>13</v>
      </c>
      <c r="C15" s="17"/>
      <c r="D15" s="17"/>
      <c r="E15" s="18"/>
      <c r="F15" s="19">
        <f>SUM(F14:F14)</f>
        <v>0</v>
      </c>
      <c r="G15" s="20">
        <f>SUM(G14:G14)</f>
        <v>0</v>
      </c>
    </row>
    <row r="16" spans="1:7" ht="14.25" x14ac:dyDescent="0.2">
      <c r="A16" s="7"/>
    </row>
    <row r="17" spans="1:7" ht="45" x14ac:dyDescent="0.25">
      <c r="A17" s="7"/>
      <c r="B17" s="1" t="s">
        <v>4</v>
      </c>
      <c r="C17" s="1" t="s">
        <v>5</v>
      </c>
      <c r="D17" s="1" t="s">
        <v>6</v>
      </c>
      <c r="E17" s="1" t="s">
        <v>104</v>
      </c>
      <c r="F17" s="1" t="s">
        <v>102</v>
      </c>
      <c r="G17" s="1" t="s">
        <v>103</v>
      </c>
    </row>
    <row r="18" spans="1:7" ht="14.25" x14ac:dyDescent="0.2">
      <c r="A18" s="7"/>
      <c r="B18" s="11" t="s">
        <v>18</v>
      </c>
      <c r="C18" s="12" t="s">
        <v>19</v>
      </c>
      <c r="D18" s="21">
        <v>1</v>
      </c>
      <c r="E18" s="14"/>
      <c r="F18" s="15">
        <f t="shared" ref="F18:F19" si="2">D18*E18</f>
        <v>0</v>
      </c>
      <c r="G18" s="15">
        <f t="shared" ref="G18:G19" si="3">F18*1.23</f>
        <v>0</v>
      </c>
    </row>
    <row r="19" spans="1:7" ht="14.25" x14ac:dyDescent="0.2">
      <c r="A19" s="7"/>
      <c r="B19" s="11" t="s">
        <v>20</v>
      </c>
      <c r="C19" s="12" t="s">
        <v>21</v>
      </c>
      <c r="D19" s="21">
        <v>2</v>
      </c>
      <c r="E19" s="14"/>
      <c r="F19" s="15">
        <f t="shared" si="2"/>
        <v>0</v>
      </c>
      <c r="G19" s="15">
        <f t="shared" si="3"/>
        <v>0</v>
      </c>
    </row>
    <row r="20" spans="1:7" ht="15" x14ac:dyDescent="0.25">
      <c r="A20" s="7"/>
      <c r="B20" s="16" t="s">
        <v>13</v>
      </c>
      <c r="C20" s="17"/>
      <c r="D20" s="17"/>
      <c r="E20" s="18"/>
      <c r="F20" s="19">
        <f>SUM(F18:F19)</f>
        <v>0</v>
      </c>
      <c r="G20" s="19">
        <f>SUM(G18:G19)</f>
        <v>0</v>
      </c>
    </row>
    <row r="22" spans="1:7" ht="34.9" customHeight="1" x14ac:dyDescent="0.25">
      <c r="B22" s="50" t="s">
        <v>22</v>
      </c>
      <c r="C22" s="50"/>
      <c r="D22" s="50"/>
      <c r="E22" s="50"/>
      <c r="F22" s="50"/>
      <c r="G22" s="50"/>
    </row>
    <row r="23" spans="1:7" ht="15" x14ac:dyDescent="0.25">
      <c r="B23" s="10"/>
    </row>
    <row r="25" spans="1:7" ht="15" x14ac:dyDescent="0.25">
      <c r="B25" s="10" t="s">
        <v>3</v>
      </c>
      <c r="C25" s="7"/>
      <c r="D25" s="7"/>
      <c r="E25" s="7"/>
      <c r="F25" s="7"/>
      <c r="G25" s="7"/>
    </row>
    <row r="26" spans="1:7" ht="45" x14ac:dyDescent="0.25">
      <c r="B26" s="1" t="s">
        <v>4</v>
      </c>
      <c r="C26" s="1" t="s">
        <v>5</v>
      </c>
      <c r="D26" s="1" t="s">
        <v>6</v>
      </c>
      <c r="E26" s="1" t="s">
        <v>104</v>
      </c>
      <c r="F26" s="1" t="s">
        <v>102</v>
      </c>
      <c r="G26" s="1" t="s">
        <v>103</v>
      </c>
    </row>
    <row r="27" spans="1:7" ht="14.25" x14ac:dyDescent="0.2">
      <c r="B27" s="11" t="s">
        <v>25</v>
      </c>
      <c r="C27" s="12" t="s">
        <v>26</v>
      </c>
      <c r="D27" s="21">
        <v>1</v>
      </c>
      <c r="E27" s="23"/>
      <c r="F27" s="15">
        <f t="shared" ref="F27" si="4">D27*E27</f>
        <v>0</v>
      </c>
      <c r="G27" s="15">
        <f t="shared" ref="G27" si="5">F27*1.23</f>
        <v>0</v>
      </c>
    </row>
    <row r="28" spans="1:7" ht="14.25" x14ac:dyDescent="0.2">
      <c r="B28" s="11" t="s">
        <v>42</v>
      </c>
      <c r="C28" s="25" t="s">
        <v>43</v>
      </c>
      <c r="D28" s="21">
        <v>2</v>
      </c>
      <c r="E28" s="23"/>
      <c r="F28" s="15">
        <f>D28*E28</f>
        <v>0</v>
      </c>
      <c r="G28" s="15">
        <f>F28*1.23</f>
        <v>0</v>
      </c>
    </row>
    <row r="29" spans="1:7" ht="15" x14ac:dyDescent="0.25">
      <c r="B29" s="16" t="s">
        <v>13</v>
      </c>
      <c r="C29" s="17"/>
      <c r="D29" s="17"/>
      <c r="E29" s="18"/>
      <c r="F29" s="19">
        <f>SUM(F27:F28)</f>
        <v>0</v>
      </c>
      <c r="G29" s="19">
        <f>SUM(G27:G28)</f>
        <v>0</v>
      </c>
    </row>
    <row r="30" spans="1:7" ht="15" x14ac:dyDescent="0.25">
      <c r="B30" s="10"/>
      <c r="C30" s="7"/>
      <c r="D30" s="7"/>
      <c r="E30" s="7"/>
      <c r="F30" s="7"/>
      <c r="G30" s="7"/>
    </row>
    <row r="31" spans="1:7" ht="15" x14ac:dyDescent="0.25">
      <c r="B31" s="10" t="s">
        <v>14</v>
      </c>
      <c r="C31" s="7"/>
      <c r="D31" s="7"/>
      <c r="E31" s="7"/>
      <c r="F31" s="7"/>
      <c r="G31" s="7"/>
    </row>
    <row r="32" spans="1:7" ht="45" x14ac:dyDescent="0.25">
      <c r="B32" s="1" t="s">
        <v>4</v>
      </c>
      <c r="C32" s="1" t="s">
        <v>106</v>
      </c>
      <c r="D32" s="1" t="s">
        <v>6</v>
      </c>
      <c r="E32" s="1" t="s">
        <v>104</v>
      </c>
      <c r="F32" s="1" t="s">
        <v>102</v>
      </c>
      <c r="G32" s="1" t="s">
        <v>103</v>
      </c>
    </row>
    <row r="33" spans="2:7" ht="14.25" x14ac:dyDescent="0.2">
      <c r="B33" s="11" t="s">
        <v>40</v>
      </c>
      <c r="C33" s="21"/>
      <c r="D33" s="21">
        <v>4</v>
      </c>
      <c r="E33" s="14"/>
      <c r="F33" s="15">
        <f>D33*E33</f>
        <v>0</v>
      </c>
      <c r="G33" s="15">
        <f>F33*1.23</f>
        <v>0</v>
      </c>
    </row>
    <row r="34" spans="2:7" ht="15" x14ac:dyDescent="0.25">
      <c r="B34" s="16" t="s">
        <v>13</v>
      </c>
      <c r="C34" s="17"/>
      <c r="D34" s="17"/>
      <c r="E34" s="18"/>
      <c r="F34" s="19">
        <f>SUM(F33:F33)</f>
        <v>0</v>
      </c>
      <c r="G34" s="20">
        <f>SUM(G33:G33)</f>
        <v>0</v>
      </c>
    </row>
    <row r="37" spans="2:7" ht="18" x14ac:dyDescent="0.25">
      <c r="B37" s="50" t="s">
        <v>44</v>
      </c>
      <c r="C37" s="50"/>
      <c r="D37" s="50"/>
      <c r="E37" s="50"/>
      <c r="F37" s="50"/>
      <c r="G37" s="50"/>
    </row>
    <row r="38" spans="2:7" ht="15" x14ac:dyDescent="0.25">
      <c r="B38" s="10"/>
      <c r="C38" s="7"/>
      <c r="D38" s="7"/>
      <c r="E38" s="7"/>
      <c r="F38" s="9"/>
      <c r="G38" s="9"/>
    </row>
    <row r="40" spans="2:7" ht="52.15" customHeight="1" x14ac:dyDescent="0.25">
      <c r="B40" s="54" t="s">
        <v>71</v>
      </c>
      <c r="C40" s="54"/>
      <c r="D40" s="54"/>
      <c r="E40" s="54"/>
      <c r="F40" s="54"/>
      <c r="G40" s="54"/>
    </row>
    <row r="43" spans="2:7" x14ac:dyDescent="0.2">
      <c r="B43" s="40"/>
    </row>
    <row r="44" spans="2:7" x14ac:dyDescent="0.2">
      <c r="B44" s="41"/>
    </row>
    <row r="45" spans="2:7" x14ac:dyDescent="0.2">
      <c r="B45" s="42"/>
    </row>
    <row r="46" spans="2:7" x14ac:dyDescent="0.2">
      <c r="B46" s="43"/>
    </row>
    <row r="47" spans="2:7" x14ac:dyDescent="0.2">
      <c r="B47" s="44"/>
    </row>
    <row r="48" spans="2:7" x14ac:dyDescent="0.2">
      <c r="B48" s="42"/>
    </row>
    <row r="49" spans="2:2" x14ac:dyDescent="0.2">
      <c r="B49" s="43"/>
    </row>
    <row r="50" spans="2:2" x14ac:dyDescent="0.2">
      <c r="B50" s="44"/>
    </row>
    <row r="51" spans="2:2" x14ac:dyDescent="0.2">
      <c r="B51" s="42"/>
    </row>
    <row r="52" spans="2:2" x14ac:dyDescent="0.2">
      <c r="B52" s="43"/>
    </row>
    <row r="53" spans="2:2" x14ac:dyDescent="0.2">
      <c r="B53" s="44"/>
    </row>
    <row r="54" spans="2:2" x14ac:dyDescent="0.2">
      <c r="B54" s="43"/>
    </row>
    <row r="55" spans="2:2" x14ac:dyDescent="0.2">
      <c r="B55" s="43"/>
    </row>
    <row r="56" spans="2:2" x14ac:dyDescent="0.2">
      <c r="B56" s="42"/>
    </row>
    <row r="57" spans="2:2" x14ac:dyDescent="0.2">
      <c r="B57" s="43"/>
    </row>
    <row r="58" spans="2:2" ht="14.25" x14ac:dyDescent="0.25">
      <c r="B58" s="45"/>
    </row>
    <row r="59" spans="2:2" x14ac:dyDescent="0.2">
      <c r="B59" s="44"/>
    </row>
    <row r="60" spans="2:2" x14ac:dyDescent="0.2">
      <c r="B60" s="46"/>
    </row>
    <row r="62" spans="2:2" x14ac:dyDescent="0.2">
      <c r="B62" s="47"/>
    </row>
    <row r="63" spans="2:2" x14ac:dyDescent="0.2">
      <c r="B63" s="44"/>
    </row>
    <row r="64" spans="2:2" x14ac:dyDescent="0.2">
      <c r="B64" s="46"/>
    </row>
    <row r="82" spans="2:7" ht="15" x14ac:dyDescent="0.25">
      <c r="B82" s="10" t="s">
        <v>3</v>
      </c>
      <c r="C82" s="7"/>
      <c r="D82" s="7"/>
      <c r="E82" s="7"/>
      <c r="F82" s="7"/>
      <c r="G82" s="7"/>
    </row>
    <row r="83" spans="2:7" ht="45" x14ac:dyDescent="0.25">
      <c r="B83" s="1" t="s">
        <v>4</v>
      </c>
      <c r="C83" s="1" t="s">
        <v>5</v>
      </c>
      <c r="D83" s="1" t="s">
        <v>6</v>
      </c>
      <c r="E83" s="1" t="s">
        <v>104</v>
      </c>
      <c r="F83" s="1" t="s">
        <v>102</v>
      </c>
      <c r="G83" s="1" t="s">
        <v>103</v>
      </c>
    </row>
    <row r="84" spans="2:7" ht="14.25" x14ac:dyDescent="0.2">
      <c r="B84" s="11" t="s">
        <v>7</v>
      </c>
      <c r="C84" s="12" t="s">
        <v>46</v>
      </c>
      <c r="D84" s="21">
        <v>2</v>
      </c>
      <c r="E84" s="14"/>
      <c r="F84" s="15">
        <f t="shared" ref="F84:F90" si="6">D84*E84</f>
        <v>0</v>
      </c>
      <c r="G84" s="15">
        <f t="shared" ref="G84:G90" si="7">F84*1.23</f>
        <v>0</v>
      </c>
    </row>
    <row r="85" spans="2:7" ht="14.25" x14ac:dyDescent="0.2">
      <c r="B85" s="11" t="s">
        <v>7</v>
      </c>
      <c r="C85" s="12" t="s">
        <v>49</v>
      </c>
      <c r="D85" s="21">
        <v>2</v>
      </c>
      <c r="E85" s="14"/>
      <c r="F85" s="15">
        <f t="shared" si="6"/>
        <v>0</v>
      </c>
      <c r="G85" s="15">
        <f t="shared" si="7"/>
        <v>0</v>
      </c>
    </row>
    <row r="86" spans="2:7" ht="14.25" x14ac:dyDescent="0.2">
      <c r="B86" s="11" t="s">
        <v>50</v>
      </c>
      <c r="C86" s="12" t="s">
        <v>51</v>
      </c>
      <c r="D86" s="21">
        <v>2</v>
      </c>
      <c r="E86" s="14"/>
      <c r="F86" s="15">
        <f t="shared" si="6"/>
        <v>0</v>
      </c>
      <c r="G86" s="15">
        <f t="shared" si="7"/>
        <v>0</v>
      </c>
    </row>
    <row r="87" spans="2:7" ht="14.25" x14ac:dyDescent="0.2">
      <c r="B87" s="11" t="s">
        <v>50</v>
      </c>
      <c r="C87" s="12" t="s">
        <v>55</v>
      </c>
      <c r="D87" s="21">
        <v>2</v>
      </c>
      <c r="E87" s="14"/>
      <c r="F87" s="15">
        <f t="shared" si="6"/>
        <v>0</v>
      </c>
      <c r="G87" s="15">
        <f t="shared" si="7"/>
        <v>0</v>
      </c>
    </row>
    <row r="88" spans="2:7" ht="14.25" x14ac:dyDescent="0.2">
      <c r="B88" s="11" t="s">
        <v>10</v>
      </c>
      <c r="C88" s="12" t="s">
        <v>11</v>
      </c>
      <c r="D88" s="21">
        <v>4</v>
      </c>
      <c r="E88" s="14"/>
      <c r="F88" s="15">
        <f t="shared" si="6"/>
        <v>0</v>
      </c>
      <c r="G88" s="15">
        <f t="shared" si="7"/>
        <v>0</v>
      </c>
    </row>
    <row r="89" spans="2:7" ht="14.25" x14ac:dyDescent="0.2">
      <c r="B89" s="11" t="s">
        <v>12</v>
      </c>
      <c r="C89" s="12"/>
      <c r="D89" s="21">
        <v>2</v>
      </c>
      <c r="E89" s="14"/>
      <c r="F89" s="15">
        <f t="shared" si="6"/>
        <v>0</v>
      </c>
      <c r="G89" s="15">
        <f t="shared" si="7"/>
        <v>0</v>
      </c>
    </row>
    <row r="90" spans="2:7" ht="14.25" x14ac:dyDescent="0.2">
      <c r="B90" s="11" t="s">
        <v>58</v>
      </c>
      <c r="C90" s="12" t="s">
        <v>59</v>
      </c>
      <c r="D90" s="21">
        <v>2</v>
      </c>
      <c r="E90" s="14"/>
      <c r="F90" s="15">
        <f t="shared" si="6"/>
        <v>0</v>
      </c>
      <c r="G90" s="15">
        <f t="shared" si="7"/>
        <v>0</v>
      </c>
    </row>
    <row r="91" spans="2:7" ht="15" x14ac:dyDescent="0.25">
      <c r="B91" s="16" t="s">
        <v>13</v>
      </c>
      <c r="C91" s="17"/>
      <c r="D91" s="17"/>
      <c r="E91" s="18"/>
      <c r="F91" s="19">
        <f>SUM(F84:F90)</f>
        <v>0</v>
      </c>
      <c r="G91" s="19">
        <f>SUM(G84:G90)</f>
        <v>0</v>
      </c>
    </row>
    <row r="92" spans="2:7" ht="15" x14ac:dyDescent="0.25">
      <c r="B92" s="10"/>
      <c r="C92" s="7"/>
      <c r="D92" s="7"/>
      <c r="E92" s="7"/>
      <c r="F92" s="7"/>
      <c r="G92" s="7"/>
    </row>
    <row r="93" spans="2:7" ht="15" x14ac:dyDescent="0.25">
      <c r="B93" s="10" t="s">
        <v>14</v>
      </c>
      <c r="C93" s="7"/>
      <c r="D93" s="7"/>
      <c r="E93" s="7"/>
      <c r="F93" s="7"/>
      <c r="G93" s="7"/>
    </row>
    <row r="94" spans="2:7" ht="45" x14ac:dyDescent="0.25">
      <c r="B94" s="1" t="s">
        <v>4</v>
      </c>
      <c r="C94" s="1" t="s">
        <v>106</v>
      </c>
      <c r="D94" s="1" t="s">
        <v>6</v>
      </c>
      <c r="E94" s="1" t="s">
        <v>104</v>
      </c>
      <c r="F94" s="1" t="s">
        <v>102</v>
      </c>
      <c r="G94" s="1" t="s">
        <v>103</v>
      </c>
    </row>
    <row r="95" spans="2:7" ht="14.25" x14ac:dyDescent="0.2">
      <c r="B95" s="11" t="s">
        <v>69</v>
      </c>
      <c r="C95" s="21"/>
      <c r="D95" s="21">
        <v>4</v>
      </c>
      <c r="E95" s="14"/>
      <c r="F95" s="15">
        <f t="shared" ref="F95:F96" si="8">D95*E95</f>
        <v>0</v>
      </c>
      <c r="G95" s="15">
        <f t="shared" ref="G95:G96" si="9">F95*1.23</f>
        <v>0</v>
      </c>
    </row>
    <row r="96" spans="2:7" ht="14.25" x14ac:dyDescent="0.2">
      <c r="B96" s="11" t="s">
        <v>16</v>
      </c>
      <c r="C96" s="21"/>
      <c r="D96" s="21">
        <v>2</v>
      </c>
      <c r="E96" s="14"/>
      <c r="F96" s="15">
        <f t="shared" si="8"/>
        <v>0</v>
      </c>
      <c r="G96" s="15">
        <f t="shared" si="9"/>
        <v>0</v>
      </c>
    </row>
    <row r="97" spans="2:7" ht="15" x14ac:dyDescent="0.25">
      <c r="B97" s="16" t="s">
        <v>13</v>
      </c>
      <c r="C97" s="17"/>
      <c r="D97" s="17"/>
      <c r="E97" s="18"/>
      <c r="F97" s="19">
        <f>SUM(F95:F96)</f>
        <v>0</v>
      </c>
      <c r="G97" s="20">
        <f>SUM(G95:G96)</f>
        <v>0</v>
      </c>
    </row>
    <row r="99" spans="2:7" ht="45" x14ac:dyDescent="0.25">
      <c r="B99" s="1" t="s">
        <v>4</v>
      </c>
      <c r="C99" s="1" t="s">
        <v>5</v>
      </c>
      <c r="D99" s="1" t="s">
        <v>6</v>
      </c>
      <c r="E99" s="1" t="s">
        <v>104</v>
      </c>
      <c r="F99" s="1" t="s">
        <v>102</v>
      </c>
      <c r="G99" s="1" t="s">
        <v>103</v>
      </c>
    </row>
    <row r="100" spans="2:7" ht="14.25" x14ac:dyDescent="0.2">
      <c r="B100" s="11" t="s">
        <v>56</v>
      </c>
      <c r="C100" s="25" t="s">
        <v>57</v>
      </c>
      <c r="D100" s="21">
        <v>2</v>
      </c>
      <c r="E100" s="14"/>
      <c r="F100" s="15">
        <f>D100*E100</f>
        <v>0</v>
      </c>
      <c r="G100" s="15">
        <f>F100*1.23</f>
        <v>0</v>
      </c>
    </row>
    <row r="101" spans="2:7" ht="15" x14ac:dyDescent="0.25">
      <c r="B101" s="16" t="s">
        <v>13</v>
      </c>
      <c r="C101" s="17"/>
      <c r="D101" s="17"/>
      <c r="E101" s="18"/>
      <c r="F101" s="19">
        <f>SUM(F100)</f>
        <v>0</v>
      </c>
      <c r="G101" s="19">
        <f>SUM(G100)</f>
        <v>0</v>
      </c>
    </row>
    <row r="113" spans="2:7" ht="15" x14ac:dyDescent="0.25">
      <c r="B113" s="10" t="s">
        <v>3</v>
      </c>
      <c r="C113" s="7"/>
      <c r="D113" s="7"/>
      <c r="E113" s="7"/>
      <c r="F113" s="7"/>
      <c r="G113" s="7"/>
    </row>
    <row r="114" spans="2:7" ht="45" x14ac:dyDescent="0.25">
      <c r="B114" s="1" t="s">
        <v>4</v>
      </c>
      <c r="C114" s="1" t="s">
        <v>5</v>
      </c>
      <c r="D114" s="1" t="s">
        <v>6</v>
      </c>
      <c r="E114" s="1" t="s">
        <v>104</v>
      </c>
      <c r="F114" s="1" t="s">
        <v>102</v>
      </c>
      <c r="G114" s="1" t="s">
        <v>103</v>
      </c>
    </row>
    <row r="115" spans="2:7" ht="14.25" x14ac:dyDescent="0.2">
      <c r="B115" s="11" t="s">
        <v>7</v>
      </c>
      <c r="C115" s="25" t="s">
        <v>47</v>
      </c>
      <c r="D115" s="21">
        <v>8</v>
      </c>
      <c r="E115" s="14"/>
      <c r="F115" s="15">
        <f t="shared" ref="F115:F121" si="10">D115*E115</f>
        <v>0</v>
      </c>
      <c r="G115" s="15">
        <f t="shared" ref="G115:G121" si="11">F115*1.23</f>
        <v>0</v>
      </c>
    </row>
    <row r="116" spans="2:7" ht="14.25" x14ac:dyDescent="0.2">
      <c r="B116" s="11" t="s">
        <v>7</v>
      </c>
      <c r="C116" s="12" t="s">
        <v>49</v>
      </c>
      <c r="D116" s="21">
        <v>8</v>
      </c>
      <c r="E116" s="14"/>
      <c r="F116" s="15">
        <f t="shared" si="10"/>
        <v>0</v>
      </c>
      <c r="G116" s="15">
        <f t="shared" si="11"/>
        <v>0</v>
      </c>
    </row>
    <row r="117" spans="2:7" ht="14.25" x14ac:dyDescent="0.2">
      <c r="B117" s="11" t="s">
        <v>50</v>
      </c>
      <c r="C117" s="25" t="s">
        <v>52</v>
      </c>
      <c r="D117" s="21">
        <v>8</v>
      </c>
      <c r="E117" s="14"/>
      <c r="F117" s="15">
        <f t="shared" si="10"/>
        <v>0</v>
      </c>
      <c r="G117" s="15">
        <f t="shared" si="11"/>
        <v>0</v>
      </c>
    </row>
    <row r="118" spans="2:7" ht="14.25" x14ac:dyDescent="0.2">
      <c r="B118" s="11" t="s">
        <v>50</v>
      </c>
      <c r="C118" s="12" t="s">
        <v>55</v>
      </c>
      <c r="D118" s="21">
        <v>8</v>
      </c>
      <c r="E118" s="14"/>
      <c r="F118" s="15">
        <f t="shared" si="10"/>
        <v>0</v>
      </c>
      <c r="G118" s="15">
        <f t="shared" si="11"/>
        <v>0</v>
      </c>
    </row>
    <row r="119" spans="2:7" ht="14.25" x14ac:dyDescent="0.2">
      <c r="B119" s="11" t="s">
        <v>10</v>
      </c>
      <c r="C119" s="12" t="s">
        <v>11</v>
      </c>
      <c r="D119" s="21">
        <v>16</v>
      </c>
      <c r="E119" s="14"/>
      <c r="F119" s="15">
        <f t="shared" si="10"/>
        <v>0</v>
      </c>
      <c r="G119" s="15">
        <f t="shared" si="11"/>
        <v>0</v>
      </c>
    </row>
    <row r="120" spans="2:7" ht="14.25" x14ac:dyDescent="0.2">
      <c r="B120" s="11" t="s">
        <v>12</v>
      </c>
      <c r="C120" s="12"/>
      <c r="D120" s="21">
        <v>8</v>
      </c>
      <c r="E120" s="14"/>
      <c r="F120" s="15">
        <f t="shared" si="10"/>
        <v>0</v>
      </c>
      <c r="G120" s="15">
        <f t="shared" si="11"/>
        <v>0</v>
      </c>
    </row>
    <row r="121" spans="2:7" ht="14.25" x14ac:dyDescent="0.2">
      <c r="B121" s="11" t="s">
        <v>58</v>
      </c>
      <c r="C121" s="12" t="s">
        <v>59</v>
      </c>
      <c r="D121" s="21">
        <v>8</v>
      </c>
      <c r="E121" s="14"/>
      <c r="F121" s="15">
        <f t="shared" si="10"/>
        <v>0</v>
      </c>
      <c r="G121" s="15">
        <f t="shared" si="11"/>
        <v>0</v>
      </c>
    </row>
    <row r="122" spans="2:7" ht="15" x14ac:dyDescent="0.25">
      <c r="B122" s="16" t="s">
        <v>13</v>
      </c>
      <c r="C122" s="17"/>
      <c r="D122" s="17"/>
      <c r="E122" s="18"/>
      <c r="F122" s="19">
        <f>SUM(F115:F121)</f>
        <v>0</v>
      </c>
      <c r="G122" s="19">
        <f>SUM(G115:G121)</f>
        <v>0</v>
      </c>
    </row>
    <row r="123" spans="2:7" ht="15" x14ac:dyDescent="0.25">
      <c r="B123" s="10"/>
      <c r="C123" s="7"/>
      <c r="D123" s="7"/>
      <c r="E123" s="7"/>
      <c r="F123" s="7"/>
      <c r="G123" s="7"/>
    </row>
    <row r="124" spans="2:7" ht="15" x14ac:dyDescent="0.25">
      <c r="B124" s="10" t="s">
        <v>14</v>
      </c>
      <c r="C124" s="7"/>
      <c r="D124" s="7"/>
      <c r="E124" s="7"/>
      <c r="F124" s="7"/>
      <c r="G124" s="7"/>
    </row>
    <row r="125" spans="2:7" ht="45" x14ac:dyDescent="0.25">
      <c r="B125" s="1" t="s">
        <v>4</v>
      </c>
      <c r="C125" s="1" t="s">
        <v>106</v>
      </c>
      <c r="D125" s="1" t="s">
        <v>6</v>
      </c>
      <c r="E125" s="1" t="s">
        <v>104</v>
      </c>
      <c r="F125" s="1" t="s">
        <v>102</v>
      </c>
      <c r="G125" s="1" t="s">
        <v>103</v>
      </c>
    </row>
    <row r="126" spans="2:7" ht="14.25" x14ac:dyDescent="0.2">
      <c r="B126" s="11" t="s">
        <v>69</v>
      </c>
      <c r="C126" s="21"/>
      <c r="D126" s="21">
        <v>16</v>
      </c>
      <c r="E126" s="14"/>
      <c r="F126" s="15">
        <f t="shared" ref="F126:F127" si="12">D126*E126</f>
        <v>0</v>
      </c>
      <c r="G126" s="15">
        <f t="shared" ref="G126:G127" si="13">F126*1.23</f>
        <v>0</v>
      </c>
    </row>
    <row r="127" spans="2:7" ht="14.25" x14ac:dyDescent="0.2">
      <c r="B127" s="11" t="s">
        <v>16</v>
      </c>
      <c r="C127" s="21"/>
      <c r="D127" s="21">
        <v>8</v>
      </c>
      <c r="E127" s="14"/>
      <c r="F127" s="15">
        <f t="shared" si="12"/>
        <v>0</v>
      </c>
      <c r="G127" s="15">
        <f t="shared" si="13"/>
        <v>0</v>
      </c>
    </row>
    <row r="128" spans="2:7" ht="15" x14ac:dyDescent="0.25">
      <c r="B128" s="16" t="s">
        <v>13</v>
      </c>
      <c r="C128" s="17"/>
      <c r="D128" s="17"/>
      <c r="E128" s="18"/>
      <c r="F128" s="19">
        <f>SUM(F126:F127)</f>
        <v>0</v>
      </c>
      <c r="G128" s="20">
        <f>SUM(G126:G127)</f>
        <v>0</v>
      </c>
    </row>
    <row r="130" spans="2:7" ht="45" x14ac:dyDescent="0.25">
      <c r="B130" s="1" t="s">
        <v>4</v>
      </c>
      <c r="C130" s="1" t="s">
        <v>5</v>
      </c>
      <c r="D130" s="1" t="s">
        <v>6</v>
      </c>
      <c r="E130" s="1" t="s">
        <v>104</v>
      </c>
      <c r="F130" s="1" t="s">
        <v>102</v>
      </c>
      <c r="G130" s="1" t="s">
        <v>103</v>
      </c>
    </row>
    <row r="131" spans="2:7" ht="14.25" x14ac:dyDescent="0.2">
      <c r="B131" s="11" t="s">
        <v>56</v>
      </c>
      <c r="C131" s="25" t="s">
        <v>57</v>
      </c>
      <c r="D131" s="21">
        <v>8</v>
      </c>
      <c r="E131" s="14"/>
      <c r="F131" s="15">
        <f>D131*E131</f>
        <v>0</v>
      </c>
      <c r="G131" s="15">
        <f>F131*1.23</f>
        <v>0</v>
      </c>
    </row>
    <row r="132" spans="2:7" ht="15" x14ac:dyDescent="0.25">
      <c r="B132" s="16" t="s">
        <v>13</v>
      </c>
      <c r="C132" s="17"/>
      <c r="D132" s="17"/>
      <c r="E132" s="18"/>
      <c r="F132" s="19">
        <f>SUM(F131)</f>
        <v>0</v>
      </c>
      <c r="G132" s="19">
        <f>SUM(G131)</f>
        <v>0</v>
      </c>
    </row>
    <row r="146" spans="2:7" ht="15" x14ac:dyDescent="0.25">
      <c r="B146" s="10" t="s">
        <v>3</v>
      </c>
      <c r="C146" s="7"/>
      <c r="D146" s="7"/>
      <c r="E146" s="7"/>
      <c r="F146" s="7"/>
      <c r="G146" s="7"/>
    </row>
    <row r="147" spans="2:7" ht="45" x14ac:dyDescent="0.25">
      <c r="B147" s="1" t="s">
        <v>4</v>
      </c>
      <c r="C147" s="1" t="s">
        <v>5</v>
      </c>
      <c r="D147" s="1" t="s">
        <v>6</v>
      </c>
      <c r="E147" s="1" t="s">
        <v>104</v>
      </c>
      <c r="F147" s="1" t="s">
        <v>102</v>
      </c>
      <c r="G147" s="1" t="s">
        <v>103</v>
      </c>
    </row>
    <row r="148" spans="2:7" ht="14.25" x14ac:dyDescent="0.2">
      <c r="B148" s="11" t="s">
        <v>7</v>
      </c>
      <c r="C148" s="12" t="s">
        <v>46</v>
      </c>
      <c r="D148" s="21">
        <v>1</v>
      </c>
      <c r="E148" s="14"/>
      <c r="F148" s="15">
        <f t="shared" ref="F148:F154" si="14">D148*E148</f>
        <v>0</v>
      </c>
      <c r="G148" s="15">
        <f t="shared" ref="G148:G154" si="15">F148*1.23</f>
        <v>0</v>
      </c>
    </row>
    <row r="149" spans="2:7" ht="14.25" x14ac:dyDescent="0.2">
      <c r="B149" s="11" t="s">
        <v>7</v>
      </c>
      <c r="C149" s="12" t="s">
        <v>48</v>
      </c>
      <c r="D149" s="21">
        <v>1</v>
      </c>
      <c r="E149" s="14"/>
      <c r="F149" s="15">
        <f t="shared" si="14"/>
        <v>0</v>
      </c>
      <c r="G149" s="15">
        <f t="shared" si="15"/>
        <v>0</v>
      </c>
    </row>
    <row r="150" spans="2:7" ht="14.25" x14ac:dyDescent="0.2">
      <c r="B150" s="11" t="s">
        <v>50</v>
      </c>
      <c r="C150" s="12" t="s">
        <v>51</v>
      </c>
      <c r="D150" s="21">
        <v>1</v>
      </c>
      <c r="E150" s="14"/>
      <c r="F150" s="15">
        <f t="shared" si="14"/>
        <v>0</v>
      </c>
      <c r="G150" s="15">
        <f t="shared" si="15"/>
        <v>0</v>
      </c>
    </row>
    <row r="151" spans="2:7" ht="14.25" x14ac:dyDescent="0.2">
      <c r="B151" s="11" t="s">
        <v>50</v>
      </c>
      <c r="C151" s="12" t="s">
        <v>54</v>
      </c>
      <c r="D151" s="21">
        <v>1</v>
      </c>
      <c r="E151" s="14"/>
      <c r="F151" s="15">
        <f t="shared" si="14"/>
        <v>0</v>
      </c>
      <c r="G151" s="15">
        <f t="shared" si="15"/>
        <v>0</v>
      </c>
    </row>
    <row r="152" spans="2:7" ht="14.25" x14ac:dyDescent="0.2">
      <c r="B152" s="11" t="s">
        <v>10</v>
      </c>
      <c r="C152" s="12" t="s">
        <v>11</v>
      </c>
      <c r="D152" s="21">
        <v>2</v>
      </c>
      <c r="E152" s="14"/>
      <c r="F152" s="15">
        <f t="shared" si="14"/>
        <v>0</v>
      </c>
      <c r="G152" s="15">
        <f t="shared" si="15"/>
        <v>0</v>
      </c>
    </row>
    <row r="153" spans="2:7" ht="14.25" x14ac:dyDescent="0.2">
      <c r="B153" s="11" t="s">
        <v>12</v>
      </c>
      <c r="C153" s="12"/>
      <c r="D153" s="21">
        <v>1</v>
      </c>
      <c r="E153" s="14"/>
      <c r="F153" s="15">
        <f t="shared" si="14"/>
        <v>0</v>
      </c>
      <c r="G153" s="15">
        <f t="shared" si="15"/>
        <v>0</v>
      </c>
    </row>
    <row r="154" spans="2:7" ht="14.25" x14ac:dyDescent="0.2">
      <c r="B154" s="11" t="s">
        <v>58</v>
      </c>
      <c r="C154" s="12" t="s">
        <v>59</v>
      </c>
      <c r="D154" s="21">
        <v>1</v>
      </c>
      <c r="E154" s="14"/>
      <c r="F154" s="15">
        <f t="shared" si="14"/>
        <v>0</v>
      </c>
      <c r="G154" s="15">
        <f t="shared" si="15"/>
        <v>0</v>
      </c>
    </row>
    <row r="155" spans="2:7" ht="15" x14ac:dyDescent="0.25">
      <c r="B155" s="16" t="s">
        <v>13</v>
      </c>
      <c r="C155" s="17"/>
      <c r="D155" s="17"/>
      <c r="E155" s="18"/>
      <c r="F155" s="19">
        <f>SUM(F148:F154)</f>
        <v>0</v>
      </c>
      <c r="G155" s="19">
        <f>SUM(G148:G154)</f>
        <v>0</v>
      </c>
    </row>
    <row r="156" spans="2:7" ht="15" x14ac:dyDescent="0.25">
      <c r="B156" s="10"/>
      <c r="C156" s="7"/>
      <c r="D156" s="7"/>
      <c r="E156" s="7"/>
      <c r="F156" s="7"/>
      <c r="G156" s="7"/>
    </row>
    <row r="157" spans="2:7" ht="15" x14ac:dyDescent="0.25">
      <c r="B157" s="10" t="s">
        <v>14</v>
      </c>
      <c r="C157" s="7"/>
      <c r="D157" s="7"/>
      <c r="E157" s="7"/>
      <c r="F157" s="7"/>
      <c r="G157" s="7"/>
    </row>
    <row r="158" spans="2:7" ht="45" x14ac:dyDescent="0.25">
      <c r="B158" s="1" t="s">
        <v>4</v>
      </c>
      <c r="C158" s="1" t="s">
        <v>106</v>
      </c>
      <c r="D158" s="1" t="s">
        <v>6</v>
      </c>
      <c r="E158" s="1" t="s">
        <v>104</v>
      </c>
      <c r="F158" s="1" t="s">
        <v>102</v>
      </c>
      <c r="G158" s="1" t="s">
        <v>103</v>
      </c>
    </row>
    <row r="159" spans="2:7" ht="14.25" x14ac:dyDescent="0.2">
      <c r="B159" s="11" t="s">
        <v>69</v>
      </c>
      <c r="C159" s="21"/>
      <c r="D159" s="21">
        <v>2</v>
      </c>
      <c r="E159" s="14"/>
      <c r="F159" s="15">
        <f t="shared" ref="F159:F160" si="16">D159*E159</f>
        <v>0</v>
      </c>
      <c r="G159" s="15">
        <f t="shared" ref="G159:G160" si="17">F159*1.23</f>
        <v>0</v>
      </c>
    </row>
    <row r="160" spans="2:7" ht="14.25" x14ac:dyDescent="0.2">
      <c r="B160" s="11" t="s">
        <v>16</v>
      </c>
      <c r="C160" s="21"/>
      <c r="D160" s="21">
        <v>1</v>
      </c>
      <c r="E160" s="14"/>
      <c r="F160" s="15">
        <f t="shared" si="16"/>
        <v>0</v>
      </c>
      <c r="G160" s="15">
        <f t="shared" si="17"/>
        <v>0</v>
      </c>
    </row>
    <row r="161" spans="2:7" ht="15" x14ac:dyDescent="0.25">
      <c r="B161" s="16" t="s">
        <v>13</v>
      </c>
      <c r="C161" s="17"/>
      <c r="D161" s="17"/>
      <c r="E161" s="18"/>
      <c r="F161" s="19">
        <f>SUM(F159:F160)</f>
        <v>0</v>
      </c>
      <c r="G161" s="20">
        <f>SUM(G159:G160)</f>
        <v>0</v>
      </c>
    </row>
    <row r="163" spans="2:7" ht="45" x14ac:dyDescent="0.25">
      <c r="B163" s="1" t="s">
        <v>4</v>
      </c>
      <c r="C163" s="1" t="s">
        <v>5</v>
      </c>
      <c r="D163" s="1" t="s">
        <v>6</v>
      </c>
      <c r="E163" s="1" t="s">
        <v>104</v>
      </c>
      <c r="F163" s="1" t="s">
        <v>102</v>
      </c>
      <c r="G163" s="1" t="s">
        <v>103</v>
      </c>
    </row>
    <row r="164" spans="2:7" ht="14.25" x14ac:dyDescent="0.2">
      <c r="B164" s="11" t="s">
        <v>56</v>
      </c>
      <c r="C164" s="25" t="s">
        <v>57</v>
      </c>
      <c r="D164" s="21">
        <v>1</v>
      </c>
      <c r="E164" s="14"/>
      <c r="F164" s="15">
        <f>D164*E164</f>
        <v>0</v>
      </c>
      <c r="G164" s="15">
        <f>F164*1.23</f>
        <v>0</v>
      </c>
    </row>
    <row r="165" spans="2:7" ht="15" x14ac:dyDescent="0.25">
      <c r="B165" s="16" t="s">
        <v>13</v>
      </c>
      <c r="C165" s="17"/>
      <c r="D165" s="17"/>
      <c r="E165" s="18"/>
      <c r="F165" s="19">
        <f>SUM(F164)</f>
        <v>0</v>
      </c>
      <c r="G165" s="19">
        <f>SUM(G164)</f>
        <v>0</v>
      </c>
    </row>
    <row r="179" spans="2:7" ht="15" x14ac:dyDescent="0.25">
      <c r="B179" s="10" t="s">
        <v>3</v>
      </c>
      <c r="C179" s="7"/>
      <c r="D179" s="7"/>
      <c r="E179" s="7"/>
      <c r="F179" s="7"/>
      <c r="G179" s="7"/>
    </row>
    <row r="180" spans="2:7" ht="45" x14ac:dyDescent="0.25">
      <c r="B180" s="1" t="s">
        <v>4</v>
      </c>
      <c r="C180" s="1" t="s">
        <v>5</v>
      </c>
      <c r="D180" s="1" t="s">
        <v>6</v>
      </c>
      <c r="E180" s="1" t="s">
        <v>104</v>
      </c>
      <c r="F180" s="1" t="s">
        <v>102</v>
      </c>
      <c r="G180" s="1" t="s">
        <v>103</v>
      </c>
    </row>
    <row r="181" spans="2:7" ht="14.25" x14ac:dyDescent="0.2">
      <c r="B181" s="11" t="s">
        <v>7</v>
      </c>
      <c r="C181" s="12" t="s">
        <v>46</v>
      </c>
      <c r="D181" s="21">
        <v>1</v>
      </c>
      <c r="E181" s="14"/>
      <c r="F181" s="15">
        <f t="shared" ref="F181:F187" si="18">D181*E181</f>
        <v>0</v>
      </c>
      <c r="G181" s="15">
        <f t="shared" ref="G181:G187" si="19">F181*1.23</f>
        <v>0</v>
      </c>
    </row>
    <row r="182" spans="2:7" ht="14.25" x14ac:dyDescent="0.2">
      <c r="B182" s="11" t="s">
        <v>7</v>
      </c>
      <c r="C182" s="12" t="s">
        <v>26</v>
      </c>
      <c r="D182" s="21">
        <v>1</v>
      </c>
      <c r="E182" s="14"/>
      <c r="F182" s="15">
        <f t="shared" si="18"/>
        <v>0</v>
      </c>
      <c r="G182" s="15">
        <f t="shared" si="19"/>
        <v>0</v>
      </c>
    </row>
    <row r="183" spans="2:7" ht="14.25" x14ac:dyDescent="0.2">
      <c r="B183" s="11" t="s">
        <v>50</v>
      </c>
      <c r="C183" s="12" t="s">
        <v>51</v>
      </c>
      <c r="D183" s="21">
        <v>1</v>
      </c>
      <c r="E183" s="14"/>
      <c r="F183" s="15">
        <f t="shared" si="18"/>
        <v>0</v>
      </c>
      <c r="G183" s="15">
        <f t="shared" si="19"/>
        <v>0</v>
      </c>
    </row>
    <row r="184" spans="2:7" ht="14.25" x14ac:dyDescent="0.2">
      <c r="B184" s="11" t="s">
        <v>50</v>
      </c>
      <c r="C184" s="12" t="s">
        <v>53</v>
      </c>
      <c r="D184" s="21">
        <v>1</v>
      </c>
      <c r="E184" s="14"/>
      <c r="F184" s="15">
        <f t="shared" si="18"/>
        <v>0</v>
      </c>
      <c r="G184" s="15">
        <f t="shared" si="19"/>
        <v>0</v>
      </c>
    </row>
    <row r="185" spans="2:7" ht="14.25" x14ac:dyDescent="0.2">
      <c r="B185" s="11" t="s">
        <v>10</v>
      </c>
      <c r="C185" s="12" t="s">
        <v>11</v>
      </c>
      <c r="D185" s="21">
        <v>2</v>
      </c>
      <c r="E185" s="14"/>
      <c r="F185" s="15">
        <f t="shared" si="18"/>
        <v>0</v>
      </c>
      <c r="G185" s="15">
        <f t="shared" si="19"/>
        <v>0</v>
      </c>
    </row>
    <row r="186" spans="2:7" ht="14.25" x14ac:dyDescent="0.2">
      <c r="B186" s="11" t="s">
        <v>12</v>
      </c>
      <c r="C186" s="12"/>
      <c r="D186" s="21">
        <v>1</v>
      </c>
      <c r="E186" s="14"/>
      <c r="F186" s="15">
        <f t="shared" si="18"/>
        <v>0</v>
      </c>
      <c r="G186" s="15">
        <f t="shared" si="19"/>
        <v>0</v>
      </c>
    </row>
    <row r="187" spans="2:7" ht="14.25" x14ac:dyDescent="0.2">
      <c r="B187" s="11" t="s">
        <v>58</v>
      </c>
      <c r="C187" s="12" t="s">
        <v>59</v>
      </c>
      <c r="D187" s="21">
        <v>1</v>
      </c>
      <c r="E187" s="14"/>
      <c r="F187" s="15">
        <f t="shared" si="18"/>
        <v>0</v>
      </c>
      <c r="G187" s="15">
        <f t="shared" si="19"/>
        <v>0</v>
      </c>
    </row>
    <row r="188" spans="2:7" ht="15" x14ac:dyDescent="0.25">
      <c r="B188" s="16" t="s">
        <v>13</v>
      </c>
      <c r="C188" s="17"/>
      <c r="D188" s="17"/>
      <c r="E188" s="18"/>
      <c r="F188" s="19">
        <f>SUM(F181:F187)</f>
        <v>0</v>
      </c>
      <c r="G188" s="19">
        <f>SUM(G181:G187)</f>
        <v>0</v>
      </c>
    </row>
    <row r="189" spans="2:7" ht="15" x14ac:dyDescent="0.25">
      <c r="B189" s="10"/>
      <c r="C189" s="7"/>
      <c r="D189" s="7"/>
      <c r="E189" s="7"/>
      <c r="F189" s="7"/>
      <c r="G189" s="7"/>
    </row>
    <row r="190" spans="2:7" ht="15" x14ac:dyDescent="0.25">
      <c r="B190" s="10" t="s">
        <v>14</v>
      </c>
      <c r="C190" s="7"/>
      <c r="D190" s="7"/>
      <c r="E190" s="7"/>
      <c r="F190" s="7"/>
      <c r="G190" s="7"/>
    </row>
    <row r="191" spans="2:7" ht="45" x14ac:dyDescent="0.25">
      <c r="B191" s="1" t="s">
        <v>4</v>
      </c>
      <c r="C191" s="1" t="s">
        <v>106</v>
      </c>
      <c r="D191" s="1" t="s">
        <v>6</v>
      </c>
      <c r="E191" s="1" t="s">
        <v>104</v>
      </c>
      <c r="F191" s="1" t="s">
        <v>102</v>
      </c>
      <c r="G191" s="1" t="s">
        <v>103</v>
      </c>
    </row>
    <row r="192" spans="2:7" ht="14.25" x14ac:dyDescent="0.2">
      <c r="B192" s="11" t="s">
        <v>69</v>
      </c>
      <c r="C192" s="21"/>
      <c r="D192" s="21">
        <v>2</v>
      </c>
      <c r="E192" s="14"/>
      <c r="F192" s="15">
        <f t="shared" ref="F192:F193" si="20">D192*E192</f>
        <v>0</v>
      </c>
      <c r="G192" s="15">
        <f t="shared" ref="G192:G193" si="21">F192*1.23</f>
        <v>0</v>
      </c>
    </row>
    <row r="193" spans="2:7" ht="14.25" x14ac:dyDescent="0.2">
      <c r="B193" s="11" t="s">
        <v>16</v>
      </c>
      <c r="C193" s="21"/>
      <c r="D193" s="21">
        <v>1</v>
      </c>
      <c r="E193" s="14"/>
      <c r="F193" s="15">
        <f t="shared" si="20"/>
        <v>0</v>
      </c>
      <c r="G193" s="15">
        <f t="shared" si="21"/>
        <v>0</v>
      </c>
    </row>
    <row r="194" spans="2:7" ht="15" x14ac:dyDescent="0.25">
      <c r="B194" s="16" t="s">
        <v>13</v>
      </c>
      <c r="C194" s="17"/>
      <c r="D194" s="17"/>
      <c r="E194" s="18"/>
      <c r="F194" s="19">
        <f>SUM(F192:F193)</f>
        <v>0</v>
      </c>
      <c r="G194" s="20">
        <f>SUM(G192:G193)</f>
        <v>0</v>
      </c>
    </row>
    <row r="196" spans="2:7" ht="45" x14ac:dyDescent="0.25">
      <c r="B196" s="1" t="s">
        <v>4</v>
      </c>
      <c r="C196" s="1" t="s">
        <v>5</v>
      </c>
      <c r="D196" s="1" t="s">
        <v>6</v>
      </c>
      <c r="E196" s="1" t="s">
        <v>104</v>
      </c>
      <c r="F196" s="1" t="s">
        <v>102</v>
      </c>
      <c r="G196" s="1" t="s">
        <v>103</v>
      </c>
    </row>
    <row r="197" spans="2:7" ht="14.25" x14ac:dyDescent="0.2">
      <c r="B197" s="11" t="s">
        <v>56</v>
      </c>
      <c r="C197" s="25" t="s">
        <v>57</v>
      </c>
      <c r="D197" s="21">
        <v>1</v>
      </c>
      <c r="E197" s="14"/>
      <c r="F197" s="15">
        <f>D197*E197</f>
        <v>0</v>
      </c>
      <c r="G197" s="15">
        <f>F197*1.23</f>
        <v>0</v>
      </c>
    </row>
    <row r="198" spans="2:7" ht="15" x14ac:dyDescent="0.25">
      <c r="B198" s="16" t="s">
        <v>13</v>
      </c>
      <c r="C198" s="17"/>
      <c r="D198" s="17"/>
      <c r="E198" s="18"/>
      <c r="F198" s="19">
        <f>SUM(F197)</f>
        <v>0</v>
      </c>
      <c r="G198" s="19">
        <f>SUM(G197)</f>
        <v>0</v>
      </c>
    </row>
    <row r="200" spans="2:7" ht="15" x14ac:dyDescent="0.25">
      <c r="B200" s="10" t="s">
        <v>105</v>
      </c>
      <c r="C200" s="7"/>
      <c r="D200" s="7"/>
      <c r="E200" s="7"/>
      <c r="F200" s="7"/>
      <c r="G200" s="7"/>
    </row>
    <row r="201" spans="2:7" ht="45" x14ac:dyDescent="0.25">
      <c r="B201" s="1" t="s">
        <v>4</v>
      </c>
      <c r="C201" s="1" t="s">
        <v>5</v>
      </c>
      <c r="D201" s="1" t="s">
        <v>6</v>
      </c>
      <c r="E201" s="1" t="s">
        <v>104</v>
      </c>
      <c r="F201" s="1" t="s">
        <v>102</v>
      </c>
      <c r="G201" s="1" t="s">
        <v>103</v>
      </c>
    </row>
    <row r="202" spans="2:7" ht="14.25" x14ac:dyDescent="0.2">
      <c r="B202" s="11" t="s">
        <v>60</v>
      </c>
      <c r="C202" s="25" t="s">
        <v>21</v>
      </c>
      <c r="D202" s="21">
        <v>4</v>
      </c>
      <c r="E202" s="23"/>
      <c r="F202" s="15">
        <f t="shared" ref="F202:F208" si="22">D202*E202</f>
        <v>0</v>
      </c>
      <c r="G202" s="15">
        <f t="shared" ref="G202:G208" si="23">F202*1.23</f>
        <v>0</v>
      </c>
    </row>
    <row r="203" spans="2:7" ht="14.25" x14ac:dyDescent="0.2">
      <c r="B203" s="11" t="s">
        <v>20</v>
      </c>
      <c r="C203" s="25" t="s">
        <v>21</v>
      </c>
      <c r="D203" s="21">
        <v>7</v>
      </c>
      <c r="E203" s="23"/>
      <c r="F203" s="15">
        <f t="shared" si="22"/>
        <v>0</v>
      </c>
      <c r="G203" s="15">
        <f t="shared" si="23"/>
        <v>0</v>
      </c>
    </row>
    <row r="204" spans="2:7" ht="14.25" x14ac:dyDescent="0.2">
      <c r="B204" s="11" t="s">
        <v>61</v>
      </c>
      <c r="C204" s="25" t="s">
        <v>62</v>
      </c>
      <c r="D204" s="21">
        <v>1</v>
      </c>
      <c r="E204" s="23"/>
      <c r="F204" s="15">
        <f t="shared" si="22"/>
        <v>0</v>
      </c>
      <c r="G204" s="15">
        <f t="shared" si="23"/>
        <v>0</v>
      </c>
    </row>
    <row r="205" spans="2:7" ht="14.25" x14ac:dyDescent="0.2">
      <c r="B205" s="11" t="s">
        <v>63</v>
      </c>
      <c r="C205" s="12" t="s">
        <v>64</v>
      </c>
      <c r="D205" s="21">
        <v>7</v>
      </c>
      <c r="E205" s="23"/>
      <c r="F205" s="15">
        <f t="shared" si="22"/>
        <v>0</v>
      </c>
      <c r="G205" s="15">
        <f t="shared" si="23"/>
        <v>0</v>
      </c>
    </row>
    <row r="206" spans="2:7" ht="14.25" x14ac:dyDescent="0.2">
      <c r="B206" s="11" t="s">
        <v>65</v>
      </c>
      <c r="C206" s="25" t="s">
        <v>66</v>
      </c>
      <c r="D206" s="21">
        <v>9</v>
      </c>
      <c r="E206" s="23"/>
      <c r="F206" s="15">
        <f t="shared" si="22"/>
        <v>0</v>
      </c>
      <c r="G206" s="15">
        <f t="shared" si="23"/>
        <v>0</v>
      </c>
    </row>
    <row r="207" spans="2:7" ht="14.25" x14ac:dyDescent="0.2">
      <c r="B207" s="11" t="s">
        <v>63</v>
      </c>
      <c r="C207" s="25" t="s">
        <v>67</v>
      </c>
      <c r="D207" s="21">
        <v>9</v>
      </c>
      <c r="E207" s="23"/>
      <c r="F207" s="15">
        <f t="shared" si="22"/>
        <v>0</v>
      </c>
      <c r="G207" s="15">
        <f t="shared" si="23"/>
        <v>0</v>
      </c>
    </row>
    <row r="208" spans="2:7" ht="14.25" x14ac:dyDescent="0.2">
      <c r="B208" s="11" t="s">
        <v>63</v>
      </c>
      <c r="C208" s="25" t="s">
        <v>68</v>
      </c>
      <c r="D208" s="21">
        <v>2</v>
      </c>
      <c r="E208" s="23"/>
      <c r="F208" s="15">
        <f t="shared" si="22"/>
        <v>0</v>
      </c>
      <c r="G208" s="15">
        <f t="shared" si="23"/>
        <v>0</v>
      </c>
    </row>
    <row r="209" spans="1:7" ht="15" x14ac:dyDescent="0.25">
      <c r="B209" s="16" t="s">
        <v>13</v>
      </c>
      <c r="C209" s="17"/>
      <c r="D209" s="17"/>
      <c r="E209" s="18"/>
      <c r="F209" s="19">
        <f>SUM(F202:F208)</f>
        <v>0</v>
      </c>
      <c r="G209" s="20">
        <f>SUM(G202:G208)</f>
        <v>0</v>
      </c>
    </row>
    <row r="210" spans="1:7" ht="15" x14ac:dyDescent="0.25">
      <c r="B210" s="10"/>
      <c r="C210" s="7"/>
      <c r="D210" s="7"/>
      <c r="E210" s="7"/>
      <c r="F210" s="7"/>
      <c r="G210" s="7"/>
    </row>
    <row r="211" spans="1:7" ht="15" x14ac:dyDescent="0.25">
      <c r="B211" s="10" t="s">
        <v>14</v>
      </c>
      <c r="C211" s="7"/>
      <c r="D211" s="7"/>
      <c r="E211" s="7"/>
      <c r="F211" s="7"/>
      <c r="G211" s="7"/>
    </row>
    <row r="212" spans="1:7" ht="45" x14ac:dyDescent="0.25">
      <c r="B212" s="1" t="s">
        <v>4</v>
      </c>
      <c r="C212" s="1" t="s">
        <v>106</v>
      </c>
      <c r="D212" s="1" t="s">
        <v>6</v>
      </c>
      <c r="E212" s="1" t="s">
        <v>104</v>
      </c>
      <c r="F212" s="1" t="s">
        <v>102</v>
      </c>
      <c r="G212" s="1" t="s">
        <v>103</v>
      </c>
    </row>
    <row r="213" spans="1:7" ht="14.25" x14ac:dyDescent="0.2">
      <c r="B213" s="11" t="s">
        <v>69</v>
      </c>
      <c r="C213" s="21"/>
      <c r="D213" s="21">
        <v>24</v>
      </c>
      <c r="E213" s="14"/>
      <c r="F213" s="15">
        <f t="shared" ref="F213:F214" si="24">D213*E213</f>
        <v>0</v>
      </c>
      <c r="G213" s="15">
        <f t="shared" ref="G213:G214" si="25">F213*1.23</f>
        <v>0</v>
      </c>
    </row>
    <row r="214" spans="1:7" ht="14.25" x14ac:dyDescent="0.2">
      <c r="B214" s="11" t="s">
        <v>16</v>
      </c>
      <c r="C214" s="21"/>
      <c r="D214" s="21">
        <v>12</v>
      </c>
      <c r="E214" s="14"/>
      <c r="F214" s="15">
        <f t="shared" si="24"/>
        <v>0</v>
      </c>
      <c r="G214" s="15">
        <f t="shared" si="25"/>
        <v>0</v>
      </c>
    </row>
    <row r="215" spans="1:7" ht="15" x14ac:dyDescent="0.25">
      <c r="B215" s="16" t="s">
        <v>13</v>
      </c>
      <c r="C215" s="17"/>
      <c r="D215" s="17"/>
      <c r="E215" s="18"/>
      <c r="F215" s="19">
        <f>SUM(F213:F214)</f>
        <v>0</v>
      </c>
      <c r="G215" s="20">
        <f>SUM(G213:G214)</f>
        <v>0</v>
      </c>
    </row>
    <row r="219" spans="1:7" ht="14.45" customHeight="1" x14ac:dyDescent="0.25">
      <c r="A219" s="7"/>
      <c r="B219" s="51" t="s">
        <v>73</v>
      </c>
      <c r="C219" s="52"/>
      <c r="D219" s="52"/>
      <c r="E219" s="52"/>
      <c r="F219" s="52"/>
      <c r="G219" s="52"/>
    </row>
    <row r="238" spans="1:7" ht="15" x14ac:dyDescent="0.25">
      <c r="A238" s="7"/>
      <c r="B238" s="10"/>
      <c r="C238" s="7"/>
      <c r="D238" s="7"/>
      <c r="E238" s="7"/>
      <c r="F238" s="9"/>
      <c r="G238" s="9"/>
    </row>
    <row r="239" spans="1:7" ht="15" x14ac:dyDescent="0.25">
      <c r="B239" s="10" t="s">
        <v>3</v>
      </c>
      <c r="C239" s="7"/>
      <c r="D239" s="7"/>
      <c r="E239" s="7"/>
      <c r="F239" s="7"/>
      <c r="G239" s="7"/>
    </row>
    <row r="240" spans="1:7" ht="45" x14ac:dyDescent="0.25">
      <c r="B240" s="1" t="s">
        <v>4</v>
      </c>
      <c r="C240" s="1" t="s">
        <v>5</v>
      </c>
      <c r="D240" s="1" t="s">
        <v>6</v>
      </c>
      <c r="E240" s="1" t="s">
        <v>104</v>
      </c>
      <c r="F240" s="1" t="s">
        <v>102</v>
      </c>
      <c r="G240" s="1" t="s">
        <v>103</v>
      </c>
    </row>
    <row r="241" spans="2:7" ht="14.25" x14ac:dyDescent="0.2">
      <c r="B241" s="11" t="s">
        <v>12</v>
      </c>
      <c r="C241" s="12"/>
      <c r="D241" s="21">
        <v>1</v>
      </c>
      <c r="E241" s="14"/>
      <c r="F241" s="15">
        <f t="shared" ref="F241:F251" si="26">D241*E241</f>
        <v>0</v>
      </c>
      <c r="G241" s="15">
        <f t="shared" ref="G241:G251" si="27">F241*1.23</f>
        <v>0</v>
      </c>
    </row>
    <row r="242" spans="2:7" ht="14.25" x14ac:dyDescent="0.2">
      <c r="B242" s="11" t="s">
        <v>10</v>
      </c>
      <c r="C242" s="12" t="s">
        <v>11</v>
      </c>
      <c r="D242" s="21">
        <v>2</v>
      </c>
      <c r="E242" s="14"/>
      <c r="F242" s="15">
        <f t="shared" si="26"/>
        <v>0</v>
      </c>
      <c r="G242" s="15">
        <f t="shared" si="27"/>
        <v>0</v>
      </c>
    </row>
    <row r="243" spans="2:7" ht="14.25" x14ac:dyDescent="0.2">
      <c r="B243" s="11" t="s">
        <v>9</v>
      </c>
      <c r="C243" s="12"/>
      <c r="D243" s="21">
        <v>1</v>
      </c>
      <c r="E243" s="14"/>
      <c r="F243" s="15">
        <f t="shared" si="26"/>
        <v>0</v>
      </c>
      <c r="G243" s="15">
        <f t="shared" si="27"/>
        <v>0</v>
      </c>
    </row>
    <row r="244" spans="2:7" ht="14.25" x14ac:dyDescent="0.2">
      <c r="B244" s="11" t="s">
        <v>75</v>
      </c>
      <c r="C244" s="12" t="s">
        <v>76</v>
      </c>
      <c r="D244" s="21">
        <v>1</v>
      </c>
      <c r="E244" s="14"/>
      <c r="F244" s="15">
        <f t="shared" si="26"/>
        <v>0</v>
      </c>
      <c r="G244" s="15">
        <f t="shared" si="27"/>
        <v>0</v>
      </c>
    </row>
    <row r="245" spans="2:7" ht="14.25" x14ac:dyDescent="0.2">
      <c r="B245" s="11" t="s">
        <v>75</v>
      </c>
      <c r="C245" s="12" t="s">
        <v>77</v>
      </c>
      <c r="D245" s="21">
        <v>1</v>
      </c>
      <c r="E245" s="14"/>
      <c r="F245" s="15">
        <f t="shared" si="26"/>
        <v>0</v>
      </c>
      <c r="G245" s="15">
        <f t="shared" si="27"/>
        <v>0</v>
      </c>
    </row>
    <row r="246" spans="2:7" ht="14.25" x14ac:dyDescent="0.2">
      <c r="B246" s="11" t="s">
        <v>78</v>
      </c>
      <c r="C246" s="12" t="s">
        <v>79</v>
      </c>
      <c r="D246" s="21">
        <v>1</v>
      </c>
      <c r="E246" s="14"/>
      <c r="F246" s="15">
        <f t="shared" si="26"/>
        <v>0</v>
      </c>
      <c r="G246" s="15">
        <f t="shared" si="27"/>
        <v>0</v>
      </c>
    </row>
    <row r="247" spans="2:7" ht="14.25" x14ac:dyDescent="0.2">
      <c r="B247" s="11" t="s">
        <v>80</v>
      </c>
      <c r="C247" s="12" t="s">
        <v>81</v>
      </c>
      <c r="D247" s="21">
        <v>1</v>
      </c>
      <c r="E247" s="14"/>
      <c r="F247" s="15">
        <f t="shared" si="26"/>
        <v>0</v>
      </c>
      <c r="G247" s="15">
        <f t="shared" si="27"/>
        <v>0</v>
      </c>
    </row>
    <row r="248" spans="2:7" ht="14.25" x14ac:dyDescent="0.2">
      <c r="B248" s="11" t="s">
        <v>82</v>
      </c>
      <c r="C248" s="12"/>
      <c r="D248" s="21">
        <v>1</v>
      </c>
      <c r="E248" s="14"/>
      <c r="F248" s="15">
        <f t="shared" si="26"/>
        <v>0</v>
      </c>
      <c r="G248" s="15">
        <f t="shared" si="27"/>
        <v>0</v>
      </c>
    </row>
    <row r="249" spans="2:7" ht="14.25" x14ac:dyDescent="0.2">
      <c r="B249" s="11" t="s">
        <v>83</v>
      </c>
      <c r="C249" s="12"/>
      <c r="D249" s="21">
        <v>1</v>
      </c>
      <c r="E249" s="14"/>
      <c r="F249" s="15">
        <f t="shared" si="26"/>
        <v>0</v>
      </c>
      <c r="G249" s="15">
        <f t="shared" si="27"/>
        <v>0</v>
      </c>
    </row>
    <row r="250" spans="2:7" ht="14.25" x14ac:dyDescent="0.2">
      <c r="B250" s="11" t="s">
        <v>84</v>
      </c>
      <c r="C250" s="12"/>
      <c r="D250" s="21">
        <v>1</v>
      </c>
      <c r="E250" s="14"/>
      <c r="F250" s="15">
        <f t="shared" si="26"/>
        <v>0</v>
      </c>
      <c r="G250" s="15">
        <f t="shared" si="27"/>
        <v>0</v>
      </c>
    </row>
    <row r="251" spans="2:7" ht="28.5" x14ac:dyDescent="0.2">
      <c r="B251" s="11" t="s">
        <v>85</v>
      </c>
      <c r="C251" s="12"/>
      <c r="D251" s="21">
        <v>1</v>
      </c>
      <c r="E251" s="14"/>
      <c r="F251" s="15">
        <f t="shared" si="26"/>
        <v>0</v>
      </c>
      <c r="G251" s="15">
        <f t="shared" si="27"/>
        <v>0</v>
      </c>
    </row>
    <row r="252" spans="2:7" ht="15" x14ac:dyDescent="0.25">
      <c r="B252" s="16" t="s">
        <v>13</v>
      </c>
      <c r="C252" s="17"/>
      <c r="D252" s="17"/>
      <c r="E252" s="18"/>
      <c r="F252" s="19">
        <f>SUM(F241:F251)</f>
        <v>0</v>
      </c>
      <c r="G252" s="19">
        <f>SUM(G241:G251)</f>
        <v>0</v>
      </c>
    </row>
    <row r="253" spans="2:7" ht="15" x14ac:dyDescent="0.25">
      <c r="B253" s="10"/>
      <c r="C253" s="7"/>
      <c r="D253" s="7"/>
      <c r="E253" s="7"/>
      <c r="F253" s="7"/>
      <c r="G253" s="7"/>
    </row>
    <row r="254" spans="2:7" ht="15" x14ac:dyDescent="0.25">
      <c r="B254" s="10" t="s">
        <v>14</v>
      </c>
      <c r="C254" s="7"/>
      <c r="D254" s="7"/>
      <c r="E254" s="7"/>
      <c r="F254" s="7"/>
      <c r="G254" s="7"/>
    </row>
    <row r="255" spans="2:7" ht="45" x14ac:dyDescent="0.25">
      <c r="B255" s="1" t="s">
        <v>4</v>
      </c>
      <c r="C255" s="1" t="s">
        <v>106</v>
      </c>
      <c r="D255" s="1" t="s">
        <v>6</v>
      </c>
      <c r="E255" s="1" t="s">
        <v>104</v>
      </c>
      <c r="F255" s="1" t="s">
        <v>102</v>
      </c>
      <c r="G255" s="1" t="s">
        <v>103</v>
      </c>
    </row>
    <row r="256" spans="2:7" ht="14.25" x14ac:dyDescent="0.2">
      <c r="B256" s="11" t="s">
        <v>16</v>
      </c>
      <c r="C256" s="21"/>
      <c r="D256" s="21">
        <v>1</v>
      </c>
      <c r="E256" s="14"/>
      <c r="F256" s="15">
        <f>D256*E256</f>
        <v>0</v>
      </c>
      <c r="G256" s="15">
        <f>F256*1.23</f>
        <v>0</v>
      </c>
    </row>
    <row r="257" spans="1:7" ht="15" x14ac:dyDescent="0.25">
      <c r="B257" s="16" t="s">
        <v>13</v>
      </c>
      <c r="C257" s="17"/>
      <c r="D257" s="17"/>
      <c r="E257" s="18"/>
      <c r="F257" s="19">
        <f>SUM(F256:F256)</f>
        <v>0</v>
      </c>
      <c r="G257" s="20">
        <f>SUM(G256:G256)</f>
        <v>0</v>
      </c>
    </row>
    <row r="258" spans="1:7" ht="15" x14ac:dyDescent="0.25">
      <c r="B258" s="10"/>
      <c r="C258" s="7"/>
      <c r="D258" s="7"/>
      <c r="E258" s="7"/>
      <c r="F258" s="7"/>
      <c r="G258" s="7"/>
    </row>
    <row r="259" spans="1:7" ht="45" x14ac:dyDescent="0.25">
      <c r="B259" s="1" t="s">
        <v>4</v>
      </c>
      <c r="C259" s="1" t="s">
        <v>5</v>
      </c>
      <c r="D259" s="1" t="s">
        <v>6</v>
      </c>
      <c r="E259" s="1" t="s">
        <v>104</v>
      </c>
      <c r="F259" s="1" t="s">
        <v>102</v>
      </c>
      <c r="G259" s="1" t="s">
        <v>103</v>
      </c>
    </row>
    <row r="260" spans="1:7" ht="14.25" x14ac:dyDescent="0.2">
      <c r="B260" s="11" t="s">
        <v>56</v>
      </c>
      <c r="C260" s="12" t="s">
        <v>57</v>
      </c>
      <c r="D260" s="21">
        <v>1</v>
      </c>
      <c r="E260" s="14"/>
      <c r="F260" s="15">
        <f>D260*E260</f>
        <v>0</v>
      </c>
      <c r="G260" s="15">
        <f>F260*1.23</f>
        <v>0</v>
      </c>
    </row>
    <row r="261" spans="1:7" ht="15" x14ac:dyDescent="0.25">
      <c r="B261" s="16" t="s">
        <v>13</v>
      </c>
      <c r="C261" s="17"/>
      <c r="D261" s="17"/>
      <c r="E261" s="18"/>
      <c r="F261" s="19">
        <f>SUM(F260)</f>
        <v>0</v>
      </c>
      <c r="G261" s="19">
        <f>SUM(G260)</f>
        <v>0</v>
      </c>
    </row>
    <row r="262" spans="1:7" ht="15" x14ac:dyDescent="0.25">
      <c r="B262" s="10"/>
      <c r="C262" s="7"/>
      <c r="D262" s="7"/>
      <c r="E262" s="7"/>
      <c r="F262" s="7"/>
      <c r="G262" s="7"/>
    </row>
    <row r="263" spans="1:7" ht="14.45" customHeight="1" x14ac:dyDescent="0.25">
      <c r="A263" s="7"/>
      <c r="B263" s="51" t="s">
        <v>86</v>
      </c>
      <c r="C263" s="52"/>
      <c r="D263" s="52"/>
      <c r="E263" s="52"/>
      <c r="F263" s="52"/>
      <c r="G263" s="52"/>
    </row>
    <row r="265" spans="1:7" ht="15" x14ac:dyDescent="0.25">
      <c r="B265" s="10" t="s">
        <v>3</v>
      </c>
      <c r="C265" s="7"/>
      <c r="D265" s="7"/>
      <c r="E265" s="7"/>
      <c r="F265" s="7"/>
      <c r="G265" s="7"/>
    </row>
    <row r="266" spans="1:7" ht="45" x14ac:dyDescent="0.25">
      <c r="B266" s="1" t="s">
        <v>4</v>
      </c>
      <c r="C266" s="1" t="s">
        <v>5</v>
      </c>
      <c r="D266" s="1" t="s">
        <v>6</v>
      </c>
      <c r="E266" s="1" t="s">
        <v>104</v>
      </c>
      <c r="F266" s="1" t="s">
        <v>102</v>
      </c>
      <c r="G266" s="1" t="s">
        <v>103</v>
      </c>
    </row>
    <row r="267" spans="1:7" ht="14.25" x14ac:dyDescent="0.2">
      <c r="B267" s="11" t="s">
        <v>7</v>
      </c>
      <c r="C267" s="12" t="s">
        <v>88</v>
      </c>
      <c r="D267" s="21">
        <v>1</v>
      </c>
      <c r="E267" s="14"/>
      <c r="F267" s="15">
        <f t="shared" ref="F267:F271" si="28">D267*E267</f>
        <v>0</v>
      </c>
      <c r="G267" s="15">
        <f t="shared" ref="G267:G271" si="29">F267*1.23</f>
        <v>0</v>
      </c>
    </row>
    <row r="268" spans="1:7" ht="14.25" x14ac:dyDescent="0.2">
      <c r="B268" s="11" t="s">
        <v>50</v>
      </c>
      <c r="C268" s="25" t="s">
        <v>52</v>
      </c>
      <c r="D268" s="21">
        <v>1</v>
      </c>
      <c r="E268" s="14"/>
      <c r="F268" s="15">
        <f t="shared" si="28"/>
        <v>0</v>
      </c>
      <c r="G268" s="15">
        <f t="shared" si="29"/>
        <v>0</v>
      </c>
    </row>
    <row r="269" spans="1:7" ht="14.25" x14ac:dyDescent="0.2">
      <c r="B269" s="11" t="s">
        <v>10</v>
      </c>
      <c r="C269" s="12" t="s">
        <v>11</v>
      </c>
      <c r="D269" s="21">
        <v>2</v>
      </c>
      <c r="E269" s="23"/>
      <c r="F269" s="15">
        <f t="shared" si="28"/>
        <v>0</v>
      </c>
      <c r="G269" s="15">
        <f t="shared" si="29"/>
        <v>0</v>
      </c>
    </row>
    <row r="270" spans="1:7" ht="14.25" x14ac:dyDescent="0.2">
      <c r="B270" s="11" t="s">
        <v>12</v>
      </c>
      <c r="C270" s="12"/>
      <c r="D270" s="21">
        <v>1</v>
      </c>
      <c r="E270" s="23"/>
      <c r="F270" s="15">
        <f t="shared" si="28"/>
        <v>0</v>
      </c>
      <c r="G270" s="15">
        <f t="shared" si="29"/>
        <v>0</v>
      </c>
    </row>
    <row r="271" spans="1:7" ht="14.25" x14ac:dyDescent="0.2">
      <c r="B271" s="11" t="s">
        <v>9</v>
      </c>
      <c r="C271" s="12"/>
      <c r="D271" s="21">
        <v>1</v>
      </c>
      <c r="E271" s="23"/>
      <c r="F271" s="15">
        <f t="shared" si="28"/>
        <v>0</v>
      </c>
      <c r="G271" s="15">
        <f t="shared" si="29"/>
        <v>0</v>
      </c>
    </row>
    <row r="272" spans="1:7" ht="15" x14ac:dyDescent="0.25">
      <c r="B272" s="16" t="s">
        <v>13</v>
      </c>
      <c r="C272" s="17"/>
      <c r="D272" s="17"/>
      <c r="E272" s="18"/>
      <c r="F272" s="19">
        <f>SUM(F267:F271)</f>
        <v>0</v>
      </c>
      <c r="G272" s="19">
        <f>SUM(G267:G271)</f>
        <v>0</v>
      </c>
    </row>
    <row r="274" spans="2:7" ht="15" x14ac:dyDescent="0.25">
      <c r="B274" s="10" t="s">
        <v>14</v>
      </c>
      <c r="C274" s="7"/>
      <c r="D274" s="7"/>
      <c r="E274" s="7"/>
      <c r="F274" s="7"/>
      <c r="G274" s="7"/>
    </row>
    <row r="275" spans="2:7" ht="45" x14ac:dyDescent="0.25">
      <c r="B275" s="1" t="s">
        <v>4</v>
      </c>
      <c r="C275" s="1" t="s">
        <v>106</v>
      </c>
      <c r="D275" s="1" t="s">
        <v>6</v>
      </c>
      <c r="E275" s="1" t="s">
        <v>104</v>
      </c>
      <c r="F275" s="1" t="s">
        <v>102</v>
      </c>
      <c r="G275" s="1" t="s">
        <v>103</v>
      </c>
    </row>
    <row r="276" spans="2:7" ht="14.25" x14ac:dyDescent="0.2">
      <c r="B276" s="11" t="s">
        <v>16</v>
      </c>
      <c r="C276" s="21"/>
      <c r="D276" s="21">
        <v>1</v>
      </c>
      <c r="E276" s="14"/>
      <c r="F276" s="15">
        <f>D276*E276</f>
        <v>0</v>
      </c>
      <c r="G276" s="15">
        <f>F276*1.23</f>
        <v>0</v>
      </c>
    </row>
    <row r="277" spans="2:7" ht="15" x14ac:dyDescent="0.25">
      <c r="B277" s="16" t="s">
        <v>13</v>
      </c>
      <c r="C277" s="17"/>
      <c r="D277" s="17"/>
      <c r="E277" s="18"/>
      <c r="F277" s="19">
        <f>SUM(F276:F276)</f>
        <v>0</v>
      </c>
      <c r="G277" s="20">
        <f>SUM(G276:G276)</f>
        <v>0</v>
      </c>
    </row>
    <row r="281" spans="2:7" ht="13.9" customHeight="1" x14ac:dyDescent="0.25">
      <c r="B281" s="51" t="s">
        <v>89</v>
      </c>
      <c r="C281" s="52"/>
      <c r="D281" s="52"/>
      <c r="E281" s="52"/>
      <c r="F281" s="52"/>
      <c r="G281" s="52"/>
    </row>
    <row r="283" spans="2:7" ht="15" x14ac:dyDescent="0.25">
      <c r="B283" s="10" t="s">
        <v>3</v>
      </c>
      <c r="C283" s="7"/>
      <c r="D283" s="7"/>
      <c r="E283" s="7"/>
      <c r="F283" s="7"/>
      <c r="G283" s="7"/>
    </row>
    <row r="284" spans="2:7" ht="45" x14ac:dyDescent="0.25">
      <c r="B284" s="1" t="s">
        <v>4</v>
      </c>
      <c r="C284" s="1" t="s">
        <v>5</v>
      </c>
      <c r="D284" s="1" t="s">
        <v>6</v>
      </c>
      <c r="E284" s="1" t="s">
        <v>104</v>
      </c>
      <c r="F284" s="1" t="s">
        <v>102</v>
      </c>
      <c r="G284" s="1" t="s">
        <v>103</v>
      </c>
    </row>
    <row r="285" spans="2:7" ht="14.25" x14ac:dyDescent="0.2">
      <c r="B285" s="11" t="s">
        <v>91</v>
      </c>
      <c r="C285" s="12"/>
      <c r="D285" s="21">
        <v>2</v>
      </c>
      <c r="E285" s="14"/>
      <c r="F285" s="15">
        <f t="shared" ref="F285:F286" si="30">D285*E285</f>
        <v>0</v>
      </c>
      <c r="G285" s="15">
        <f t="shared" ref="G285:G286" si="31">F285*1.23</f>
        <v>0</v>
      </c>
    </row>
    <row r="286" spans="2:7" ht="14.25" x14ac:dyDescent="0.2">
      <c r="B286" s="11" t="s">
        <v>92</v>
      </c>
      <c r="C286" s="12"/>
      <c r="D286" s="21">
        <v>2</v>
      </c>
      <c r="E286" s="14"/>
      <c r="F286" s="15">
        <f t="shared" si="30"/>
        <v>0</v>
      </c>
      <c r="G286" s="15">
        <f t="shared" si="31"/>
        <v>0</v>
      </c>
    </row>
    <row r="287" spans="2:7" ht="15" x14ac:dyDescent="0.25">
      <c r="B287" s="16" t="s">
        <v>13</v>
      </c>
      <c r="C287" s="17"/>
      <c r="D287" s="17"/>
      <c r="E287" s="18"/>
      <c r="F287" s="19">
        <f>SUM(F285:F286)</f>
        <v>0</v>
      </c>
      <c r="G287" s="20">
        <f>SUM(G285:G286)</f>
        <v>0</v>
      </c>
    </row>
    <row r="290" spans="2:7" ht="34.9" customHeight="1" x14ac:dyDescent="0.25">
      <c r="B290" s="50" t="s">
        <v>93</v>
      </c>
      <c r="C290" s="50"/>
      <c r="D290" s="50"/>
      <c r="E290" s="50"/>
      <c r="F290" s="50"/>
      <c r="G290" s="50"/>
    </row>
    <row r="292" spans="2:7" ht="15" x14ac:dyDescent="0.25">
      <c r="B292" s="10" t="s">
        <v>3</v>
      </c>
      <c r="C292" s="7"/>
      <c r="D292" s="7"/>
      <c r="E292" s="7"/>
      <c r="F292" s="7"/>
      <c r="G292" s="7"/>
    </row>
    <row r="293" spans="2:7" ht="45" x14ac:dyDescent="0.25">
      <c r="B293" s="1" t="s">
        <v>4</v>
      </c>
      <c r="C293" s="1" t="s">
        <v>5</v>
      </c>
      <c r="D293" s="1" t="s">
        <v>6</v>
      </c>
      <c r="E293" s="1" t="s">
        <v>104</v>
      </c>
      <c r="F293" s="1" t="s">
        <v>102</v>
      </c>
      <c r="G293" s="1" t="s">
        <v>103</v>
      </c>
    </row>
    <row r="294" spans="2:7" ht="14.25" x14ac:dyDescent="0.2">
      <c r="B294" s="11" t="s">
        <v>7</v>
      </c>
      <c r="C294" s="12" t="s">
        <v>88</v>
      </c>
      <c r="D294" s="21">
        <v>2</v>
      </c>
      <c r="E294" s="14"/>
      <c r="F294" s="15">
        <f t="shared" ref="F294:F299" si="32">D294*E294</f>
        <v>0</v>
      </c>
      <c r="G294" s="15">
        <f t="shared" ref="G294:G299" si="33">F294*1.23</f>
        <v>0</v>
      </c>
    </row>
    <row r="295" spans="2:7" ht="14.25" x14ac:dyDescent="0.2">
      <c r="B295" s="11" t="s">
        <v>10</v>
      </c>
      <c r="C295" s="12" t="s">
        <v>11</v>
      </c>
      <c r="D295" s="21">
        <v>2</v>
      </c>
      <c r="E295" s="14"/>
      <c r="F295" s="15">
        <f t="shared" si="32"/>
        <v>0</v>
      </c>
      <c r="G295" s="15">
        <f t="shared" si="33"/>
        <v>0</v>
      </c>
    </row>
    <row r="296" spans="2:7" ht="14.25" x14ac:dyDescent="0.2">
      <c r="B296" s="11" t="s">
        <v>12</v>
      </c>
      <c r="C296" s="12"/>
      <c r="D296" s="21">
        <v>2</v>
      </c>
      <c r="E296" s="14"/>
      <c r="F296" s="15">
        <f t="shared" si="32"/>
        <v>0</v>
      </c>
      <c r="G296" s="15">
        <f t="shared" si="33"/>
        <v>0</v>
      </c>
    </row>
    <row r="297" spans="2:7" ht="14.25" x14ac:dyDescent="0.2">
      <c r="B297" s="11" t="s">
        <v>95</v>
      </c>
      <c r="C297" s="12" t="s">
        <v>96</v>
      </c>
      <c r="D297" s="21">
        <v>2</v>
      </c>
      <c r="E297" s="14"/>
      <c r="F297" s="15">
        <f t="shared" si="32"/>
        <v>0</v>
      </c>
      <c r="G297" s="15">
        <f t="shared" si="33"/>
        <v>0</v>
      </c>
    </row>
    <row r="298" spans="2:7" ht="14.25" x14ac:dyDescent="0.2">
      <c r="B298" s="11" t="s">
        <v>58</v>
      </c>
      <c r="C298" s="12" t="s">
        <v>59</v>
      </c>
      <c r="D298" s="21">
        <v>2</v>
      </c>
      <c r="E298" s="14"/>
      <c r="F298" s="15">
        <f t="shared" si="32"/>
        <v>0</v>
      </c>
      <c r="G298" s="15">
        <f t="shared" si="33"/>
        <v>0</v>
      </c>
    </row>
    <row r="299" spans="2:7" ht="14.25" x14ac:dyDescent="0.2">
      <c r="B299" s="11" t="s">
        <v>20</v>
      </c>
      <c r="C299" s="12" t="s">
        <v>97</v>
      </c>
      <c r="D299" s="21">
        <v>1</v>
      </c>
      <c r="E299" s="14"/>
      <c r="F299" s="15">
        <f t="shared" si="32"/>
        <v>0</v>
      </c>
      <c r="G299" s="15">
        <f t="shared" si="33"/>
        <v>0</v>
      </c>
    </row>
    <row r="300" spans="2:7" ht="15" x14ac:dyDescent="0.25">
      <c r="B300" s="16" t="s">
        <v>13</v>
      </c>
      <c r="C300" s="17"/>
      <c r="D300" s="17"/>
      <c r="E300" s="18"/>
      <c r="F300" s="19">
        <f>SUM(F294:F299)</f>
        <v>0</v>
      </c>
      <c r="G300" s="20">
        <f>SUM(G294:G299)</f>
        <v>0</v>
      </c>
    </row>
    <row r="301" spans="2:7" ht="15" x14ac:dyDescent="0.25">
      <c r="B301" s="10"/>
      <c r="C301" s="7"/>
      <c r="D301" s="7"/>
      <c r="E301" s="7"/>
      <c r="F301" s="7"/>
      <c r="G301" s="7"/>
    </row>
    <row r="302" spans="2:7" ht="15" x14ac:dyDescent="0.25">
      <c r="B302" s="10" t="s">
        <v>14</v>
      </c>
      <c r="C302" s="7"/>
      <c r="D302" s="7"/>
      <c r="E302" s="7"/>
      <c r="F302" s="7"/>
      <c r="G302" s="7"/>
    </row>
    <row r="303" spans="2:7" ht="45" x14ac:dyDescent="0.25">
      <c r="B303" s="1" t="s">
        <v>4</v>
      </c>
      <c r="C303" s="1" t="s">
        <v>106</v>
      </c>
      <c r="D303" s="1" t="s">
        <v>6</v>
      </c>
      <c r="E303" s="1" t="s">
        <v>104</v>
      </c>
      <c r="F303" s="1" t="s">
        <v>102</v>
      </c>
      <c r="G303" s="1" t="s">
        <v>103</v>
      </c>
    </row>
    <row r="304" spans="2:7" ht="14.25" x14ac:dyDescent="0.2">
      <c r="B304" s="11" t="s">
        <v>16</v>
      </c>
      <c r="C304" s="21"/>
      <c r="D304" s="21">
        <v>2</v>
      </c>
      <c r="E304" s="14"/>
      <c r="F304" s="15">
        <f>D304*E304</f>
        <v>0</v>
      </c>
      <c r="G304" s="15">
        <f>F304*1.23</f>
        <v>0</v>
      </c>
    </row>
    <row r="305" spans="2:7" ht="15" x14ac:dyDescent="0.25">
      <c r="B305" s="16" t="s">
        <v>13</v>
      </c>
      <c r="C305" s="17"/>
      <c r="D305" s="17"/>
      <c r="E305" s="18"/>
      <c r="F305" s="19">
        <f>SUM(F304:F304)</f>
        <v>0</v>
      </c>
      <c r="G305" s="20">
        <f>SUM(G304:G304)</f>
        <v>0</v>
      </c>
    </row>
    <row r="309" spans="2:7" ht="18" x14ac:dyDescent="0.25">
      <c r="B309" s="50" t="s">
        <v>98</v>
      </c>
      <c r="C309" s="50"/>
      <c r="D309" s="50"/>
      <c r="E309" s="50"/>
      <c r="F309" s="50"/>
      <c r="G309" s="50"/>
    </row>
    <row r="311" spans="2:7" ht="15" x14ac:dyDescent="0.25">
      <c r="B311" s="10" t="s">
        <v>3</v>
      </c>
      <c r="C311" s="7"/>
      <c r="D311" s="7"/>
      <c r="E311" s="7"/>
      <c r="F311" s="7"/>
      <c r="G311" s="7"/>
    </row>
    <row r="312" spans="2:7" ht="45" x14ac:dyDescent="0.25">
      <c r="B312" s="1" t="s">
        <v>4</v>
      </c>
      <c r="C312" s="1" t="s">
        <v>5</v>
      </c>
      <c r="D312" s="1" t="s">
        <v>6</v>
      </c>
      <c r="E312" s="1" t="s">
        <v>104</v>
      </c>
      <c r="F312" s="1" t="s">
        <v>102</v>
      </c>
      <c r="G312" s="1" t="s">
        <v>103</v>
      </c>
    </row>
    <row r="313" spans="2:7" ht="14.25" x14ac:dyDescent="0.2">
      <c r="B313" s="11" t="s">
        <v>7</v>
      </c>
      <c r="C313" s="12" t="s">
        <v>47</v>
      </c>
      <c r="D313" s="21">
        <v>2</v>
      </c>
      <c r="E313" s="14"/>
      <c r="F313" s="15">
        <f t="shared" ref="F313:F321" si="34">D313*E313</f>
        <v>0</v>
      </c>
      <c r="G313" s="15">
        <f t="shared" ref="G313:G321" si="35">F313*1.23</f>
        <v>0</v>
      </c>
    </row>
    <row r="314" spans="2:7" ht="14.25" x14ac:dyDescent="0.2">
      <c r="B314" s="11" t="s">
        <v>100</v>
      </c>
      <c r="C314" s="12" t="s">
        <v>101</v>
      </c>
      <c r="D314" s="21">
        <v>2</v>
      </c>
      <c r="E314" s="14"/>
      <c r="F314" s="15">
        <f t="shared" si="34"/>
        <v>0</v>
      </c>
      <c r="G314" s="15">
        <f t="shared" si="35"/>
        <v>0</v>
      </c>
    </row>
    <row r="315" spans="2:7" ht="14.25" x14ac:dyDescent="0.2">
      <c r="B315" s="11" t="s">
        <v>92</v>
      </c>
      <c r="C315" s="12"/>
      <c r="D315" s="21">
        <v>4</v>
      </c>
      <c r="E315" s="14"/>
      <c r="F315" s="15">
        <f t="shared" si="34"/>
        <v>0</v>
      </c>
      <c r="G315" s="15">
        <f t="shared" si="35"/>
        <v>0</v>
      </c>
    </row>
    <row r="316" spans="2:7" ht="14.25" x14ac:dyDescent="0.2">
      <c r="B316" s="11" t="s">
        <v>10</v>
      </c>
      <c r="C316" s="12" t="s">
        <v>11</v>
      </c>
      <c r="D316" s="21">
        <v>2</v>
      </c>
      <c r="E316" s="14"/>
      <c r="F316" s="15">
        <f t="shared" si="34"/>
        <v>0</v>
      </c>
      <c r="G316" s="15">
        <f t="shared" si="35"/>
        <v>0</v>
      </c>
    </row>
    <row r="317" spans="2:7" ht="14.25" x14ac:dyDescent="0.2">
      <c r="B317" s="11" t="s">
        <v>12</v>
      </c>
      <c r="C317" s="12"/>
      <c r="D317" s="21">
        <v>2</v>
      </c>
      <c r="E317" s="14"/>
      <c r="F317" s="15">
        <f t="shared" si="34"/>
        <v>0</v>
      </c>
      <c r="G317" s="15">
        <f t="shared" si="35"/>
        <v>0</v>
      </c>
    </row>
    <row r="318" spans="2:7" ht="14.25" x14ac:dyDescent="0.2">
      <c r="B318" s="11" t="s">
        <v>9</v>
      </c>
      <c r="C318" s="12"/>
      <c r="D318" s="21">
        <v>2</v>
      </c>
      <c r="E318" s="14"/>
      <c r="F318" s="15">
        <f t="shared" si="34"/>
        <v>0</v>
      </c>
      <c r="G318" s="15">
        <f t="shared" si="35"/>
        <v>0</v>
      </c>
    </row>
    <row r="319" spans="2:7" ht="14.25" x14ac:dyDescent="0.2">
      <c r="B319" s="11" t="s">
        <v>95</v>
      </c>
      <c r="C319" s="12" t="s">
        <v>96</v>
      </c>
      <c r="D319" s="21">
        <v>2</v>
      </c>
      <c r="E319" s="14"/>
      <c r="F319" s="15">
        <f t="shared" si="34"/>
        <v>0</v>
      </c>
      <c r="G319" s="15">
        <f t="shared" si="35"/>
        <v>0</v>
      </c>
    </row>
    <row r="320" spans="2:7" ht="14.25" x14ac:dyDescent="0.2">
      <c r="B320" s="11" t="s">
        <v>20</v>
      </c>
      <c r="C320" s="12" t="s">
        <v>97</v>
      </c>
      <c r="D320" s="21">
        <v>2</v>
      </c>
      <c r="E320" s="14"/>
      <c r="F320" s="15">
        <f t="shared" si="34"/>
        <v>0</v>
      </c>
      <c r="G320" s="15">
        <f t="shared" si="35"/>
        <v>0</v>
      </c>
    </row>
    <row r="321" spans="2:7" ht="14.25" x14ac:dyDescent="0.2">
      <c r="B321" s="11" t="s">
        <v>60</v>
      </c>
      <c r="C321" s="25" t="s">
        <v>97</v>
      </c>
      <c r="D321" s="21">
        <v>1</v>
      </c>
      <c r="E321" s="14"/>
      <c r="F321" s="15">
        <f t="shared" si="34"/>
        <v>0</v>
      </c>
      <c r="G321" s="15">
        <f t="shared" si="35"/>
        <v>0</v>
      </c>
    </row>
    <row r="322" spans="2:7" ht="15" x14ac:dyDescent="0.25">
      <c r="B322" s="16" t="s">
        <v>13</v>
      </c>
      <c r="C322" s="17"/>
      <c r="D322" s="17"/>
      <c r="E322" s="18"/>
      <c r="F322" s="19">
        <f>SUM(F313:F321)</f>
        <v>0</v>
      </c>
      <c r="G322" s="20">
        <f>SUM(G313:G321)</f>
        <v>0</v>
      </c>
    </row>
    <row r="323" spans="2:7" ht="15" x14ac:dyDescent="0.25">
      <c r="B323" s="10"/>
      <c r="C323" s="7"/>
      <c r="D323" s="7"/>
      <c r="E323" s="7"/>
      <c r="F323" s="7"/>
      <c r="G323" s="7"/>
    </row>
    <row r="324" spans="2:7" ht="15" x14ac:dyDescent="0.25">
      <c r="B324" s="10" t="s">
        <v>14</v>
      </c>
      <c r="C324" s="7"/>
      <c r="D324" s="7"/>
      <c r="E324" s="7"/>
      <c r="F324" s="7"/>
      <c r="G324" s="7"/>
    </row>
    <row r="325" spans="2:7" ht="45" x14ac:dyDescent="0.25">
      <c r="B325" s="1" t="s">
        <v>4</v>
      </c>
      <c r="C325" s="1" t="s">
        <v>106</v>
      </c>
      <c r="D325" s="1" t="s">
        <v>6</v>
      </c>
      <c r="E325" s="1" t="s">
        <v>104</v>
      </c>
      <c r="F325" s="1" t="s">
        <v>102</v>
      </c>
      <c r="G325" s="1" t="s">
        <v>103</v>
      </c>
    </row>
    <row r="326" spans="2:7" ht="14.25" x14ac:dyDescent="0.2">
      <c r="B326" s="11" t="s">
        <v>16</v>
      </c>
      <c r="C326" s="21"/>
      <c r="D326" s="21">
        <v>2</v>
      </c>
      <c r="E326" s="14"/>
      <c r="F326" s="15">
        <f>D326*E326</f>
        <v>0</v>
      </c>
      <c r="G326" s="15">
        <f>F326*1.23</f>
        <v>0</v>
      </c>
    </row>
    <row r="327" spans="2:7" ht="15" x14ac:dyDescent="0.25">
      <c r="B327" s="16" t="s">
        <v>13</v>
      </c>
      <c r="C327" s="17"/>
      <c r="D327" s="17"/>
      <c r="E327" s="18"/>
      <c r="F327" s="19">
        <f>SUM(F326:F326)</f>
        <v>0</v>
      </c>
      <c r="G327" s="20">
        <f>SUM(G326:G326)</f>
        <v>0</v>
      </c>
    </row>
  </sheetData>
  <sheetProtection selectLockedCells="1" selectUnlockedCells="1"/>
  <mergeCells count="10">
    <mergeCell ref="B2:G2"/>
    <mergeCell ref="B22:G22"/>
    <mergeCell ref="B37:G37"/>
    <mergeCell ref="E1:G1"/>
    <mergeCell ref="B290:G290"/>
    <mergeCell ref="B309:G309"/>
    <mergeCell ref="B40:G40"/>
    <mergeCell ref="B219:G219"/>
    <mergeCell ref="B263:G263"/>
    <mergeCell ref="B281:G281"/>
  </mergeCells>
  <pageMargins left="0.74803149606299213" right="0.74803149606299213" top="0.98425196850393704" bottom="0.98425196850393704" header="0.51181102362204722" footer="0.51181102362204722"/>
  <pageSetup scale="81" firstPageNumber="0" fitToHeight="0" orientation="portrait" horizontalDpi="300" verticalDpi="300" r:id="rId1"/>
  <headerFooter alignWithMargins="0"/>
  <rowBreaks count="13" manualBreakCount="13">
    <brk id="35" max="17" man="1"/>
    <brk id="68" max="6" man="1"/>
    <brk id="101" max="6" man="1"/>
    <brk id="132" max="6" man="1"/>
    <brk id="166" max="6" man="1"/>
    <brk id="198" max="6" man="1"/>
    <brk id="68" max="17" man="1"/>
    <brk id="101" max="17" man="1"/>
    <brk id="132" max="17" man="1"/>
    <brk id="166" max="17" man="1"/>
    <brk id="217" max="17" man="1"/>
    <brk id="261" max="6" man="1"/>
    <brk id="289" max="6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</vt:i4>
      </vt:variant>
      <vt:variant>
        <vt:lpstr>Nazwane zakresy</vt:lpstr>
      </vt:variant>
      <vt:variant>
        <vt:i4>22</vt:i4>
      </vt:variant>
    </vt:vector>
  </HeadingPairs>
  <TitlesOfParts>
    <vt:vector size="24" baseType="lpstr">
      <vt:lpstr>Zestawienie kosztów mebli</vt:lpstr>
      <vt:lpstr>kosztorys ofertowy</vt:lpstr>
      <vt:lpstr>'kosztorys ofertowy'!_GoBack</vt:lpstr>
      <vt:lpstr>'Zestawienie kosztów mebli'!_GoBack</vt:lpstr>
      <vt:lpstr>'kosztorys ofertowy'!Excel_BuiltIn_Print_Area</vt:lpstr>
      <vt:lpstr>Excel_BuiltIn_Print_Area</vt:lpstr>
      <vt:lpstr>'kosztorys ofertowy'!Excel_BuiltIn_Print_Area_1</vt:lpstr>
      <vt:lpstr>Excel_BuiltIn_Print_Area_1</vt:lpstr>
      <vt:lpstr>'kosztorys ofertowy'!Excel_BuiltIn_Print_Area_1_1</vt:lpstr>
      <vt:lpstr>Excel_BuiltIn_Print_Area_1_1</vt:lpstr>
      <vt:lpstr>'kosztorys ofertowy'!Excel_BuiltIn_Print_Area_1_1_1</vt:lpstr>
      <vt:lpstr>Excel_BuiltIn_Print_Area_1_1_1</vt:lpstr>
      <vt:lpstr>'kosztorys ofertowy'!Excel_BuiltIn_Print_Area_1_1_1_1</vt:lpstr>
      <vt:lpstr>Excel_BuiltIn_Print_Area_1_1_1_1</vt:lpstr>
      <vt:lpstr>'kosztorys ofertowy'!Excel_BuiltIn_Print_Area_1_1_1_1_1</vt:lpstr>
      <vt:lpstr>Excel_BuiltIn_Print_Area_1_1_1_1_1</vt:lpstr>
      <vt:lpstr>'kosztorys ofertowy'!Excel_BuiltIn_Print_Area_1_1_1_1_1_1</vt:lpstr>
      <vt:lpstr>Excel_BuiltIn_Print_Area_1_1_1_1_1_1</vt:lpstr>
      <vt:lpstr>'kosztorys ofertowy'!Excel_BuiltIn_Print_Area_1_1_1_1_1_1_1</vt:lpstr>
      <vt:lpstr>Excel_BuiltIn_Print_Area_1_1_1_1_1_1_1</vt:lpstr>
      <vt:lpstr>'kosztorys ofertowy'!Excel_BuiltIn_Print_Area_1_1_1_1_1_1_1_1</vt:lpstr>
      <vt:lpstr>Excel_BuiltIn_Print_Area_1_1_1_1_1_1_1_1</vt:lpstr>
      <vt:lpstr>'kosztorys ofertowy'!Obszar_wydruku</vt:lpstr>
      <vt:lpstr>'Zestawienie kosztów mebli'!Obszar_wydruku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Piotr Brzuzek</dc:creator>
  <cp:lastModifiedBy>Monika Kamińska</cp:lastModifiedBy>
  <cp:lastPrinted>2018-02-08T10:06:54Z</cp:lastPrinted>
  <dcterms:created xsi:type="dcterms:W3CDTF">2018-01-30T07:55:17Z</dcterms:created>
  <dcterms:modified xsi:type="dcterms:W3CDTF">2018-02-08T10:06:54Z</dcterms:modified>
</cp:coreProperties>
</file>